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202300"/>
  <mc:AlternateContent xmlns:mc="http://schemas.openxmlformats.org/markup-compatibility/2006">
    <mc:Choice Requires="x15">
      <x15ac:absPath xmlns:x15ac="http://schemas.microsoft.com/office/spreadsheetml/2010/11/ac" url="https://vunl.sharepoint.com/sites/BETA-OE-OWBOnderwijscoordinatie/Shared Documents/Onderwijsdata/00. Aanmeldingen/2025/Week 27/"/>
    </mc:Choice>
  </mc:AlternateContent>
  <xr:revisionPtr revIDLastSave="21" documentId="8_{FA0573C3-4133-4E39-A4A5-127A805BDA98}" xr6:coauthVersionLast="47" xr6:coauthVersionMax="47" xr10:uidLastSave="{9D27E7E3-6527-4E2B-9EF7-0E4760F5A184}"/>
  <bookViews>
    <workbookView xWindow="30612" yWindow="-108" windowWidth="30936" windowHeight="16776" xr2:uid="{1DAB0A7E-363F-4957-9164-ADC453D94161}"/>
  </bookViews>
  <sheets>
    <sheet name="Instroomprognose obv week 27" sheetId="4" r:id="rId1"/>
    <sheet name="Vergelijking o.b.v. peildatum" sheetId="1" r:id="rId2"/>
    <sheet name="Aanmeldingen per toelatingsc" sheetId="2" r:id="rId3"/>
    <sheet name="SL marktaandeel per opleiding" sheetId="3" r:id="rId4"/>
  </sheets>
  <definedNames>
    <definedName name="_xlnm._FilterDatabase" localSheetId="2" hidden="1">'Aanmeldingen per toelatingsc'!$A$12:$L$209</definedName>
    <definedName name="_xlnm._FilterDatabase" localSheetId="1" hidden="1">'Vergelijking o.b.v. peildatum'!$A$11:$H$63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313" i="3" l="1"/>
  <c r="L313" i="3"/>
  <c r="I313" i="3"/>
  <c r="H313" i="3"/>
  <c r="J309" i="3" s="1"/>
  <c r="E313" i="3"/>
  <c r="D313" i="3"/>
  <c r="F306" i="3" s="1"/>
  <c r="N312" i="3"/>
  <c r="F312" i="3"/>
  <c r="N311" i="3"/>
  <c r="J311" i="3"/>
  <c r="O311" i="3" s="1"/>
  <c r="F311" i="3"/>
  <c r="N310" i="3"/>
  <c r="N309" i="3"/>
  <c r="O309" i="3" s="1"/>
  <c r="N308" i="3"/>
  <c r="F308" i="3"/>
  <c r="N307" i="3"/>
  <c r="F307" i="3"/>
  <c r="N306" i="3"/>
  <c r="O306" i="3" s="1"/>
  <c r="J306" i="3"/>
  <c r="N305" i="3"/>
  <c r="F305" i="3"/>
  <c r="N304" i="3"/>
  <c r="F304" i="3"/>
  <c r="M219" i="3"/>
  <c r="L219" i="3"/>
  <c r="I219" i="3"/>
  <c r="H219" i="3"/>
  <c r="J214" i="3" s="1"/>
  <c r="K214" i="3" s="1"/>
  <c r="E219" i="3"/>
  <c r="D219" i="3"/>
  <c r="F215" i="3" s="1"/>
  <c r="N218" i="3"/>
  <c r="F218" i="3"/>
  <c r="N217" i="3"/>
  <c r="F217" i="3"/>
  <c r="N216" i="3"/>
  <c r="J216" i="3"/>
  <c r="O216" i="3" s="1"/>
  <c r="F216" i="3"/>
  <c r="N215" i="3"/>
  <c r="N214" i="3"/>
  <c r="O214" i="3" s="1"/>
  <c r="F214" i="3"/>
  <c r="N213" i="3"/>
  <c r="F213" i="3"/>
  <c r="N212" i="3"/>
  <c r="F212" i="3"/>
  <c r="N211" i="3"/>
  <c r="O211" i="3" s="1"/>
  <c r="J211" i="3"/>
  <c r="K211" i="3" s="1"/>
  <c r="F211" i="3"/>
  <c r="N210" i="3"/>
  <c r="F210" i="3"/>
  <c r="N209" i="3"/>
  <c r="F209" i="3"/>
  <c r="M207" i="3"/>
  <c r="L207" i="3"/>
  <c r="I207" i="3"/>
  <c r="H207" i="3"/>
  <c r="J202" i="3" s="1"/>
  <c r="K202" i="3" s="1"/>
  <c r="E207" i="3"/>
  <c r="D207" i="3"/>
  <c r="F203" i="3" s="1"/>
  <c r="N206" i="3"/>
  <c r="F206" i="3"/>
  <c r="N205" i="3"/>
  <c r="F205" i="3"/>
  <c r="N204" i="3"/>
  <c r="J204" i="3"/>
  <c r="O204" i="3" s="1"/>
  <c r="F204" i="3"/>
  <c r="N203" i="3"/>
  <c r="N202" i="3"/>
  <c r="F202" i="3"/>
  <c r="N201" i="3"/>
  <c r="F201" i="3"/>
  <c r="N200" i="3"/>
  <c r="F200" i="3"/>
  <c r="N199" i="3"/>
  <c r="O199" i="3" s="1"/>
  <c r="J199" i="3"/>
  <c r="K199" i="3" s="1"/>
  <c r="F199" i="3"/>
  <c r="N198" i="3"/>
  <c r="F198" i="3"/>
  <c r="N197" i="3"/>
  <c r="F197" i="3"/>
  <c r="M195" i="3"/>
  <c r="L195" i="3"/>
  <c r="I195" i="3"/>
  <c r="H195" i="3"/>
  <c r="J190" i="3" s="1"/>
  <c r="K190" i="3" s="1"/>
  <c r="E195" i="3"/>
  <c r="D195" i="3"/>
  <c r="F191" i="3" s="1"/>
  <c r="N194" i="3"/>
  <c r="F194" i="3"/>
  <c r="N193" i="3"/>
  <c r="F193" i="3"/>
  <c r="N192" i="3"/>
  <c r="J192" i="3"/>
  <c r="O192" i="3" s="1"/>
  <c r="F192" i="3"/>
  <c r="N191" i="3"/>
  <c r="N190" i="3"/>
  <c r="O190" i="3" s="1"/>
  <c r="F190" i="3"/>
  <c r="N189" i="3"/>
  <c r="F189" i="3"/>
  <c r="M187" i="3"/>
  <c r="L187" i="3"/>
  <c r="I187" i="3"/>
  <c r="H187" i="3"/>
  <c r="J186" i="3" s="1"/>
  <c r="K186" i="3" s="1"/>
  <c r="E187" i="3"/>
  <c r="D187" i="3"/>
  <c r="N186" i="3"/>
  <c r="O186" i="3" s="1"/>
  <c r="F186" i="3"/>
  <c r="N185" i="3"/>
  <c r="O185" i="3" s="1"/>
  <c r="J185" i="3"/>
  <c r="K185" i="3" s="1"/>
  <c r="F185" i="3"/>
  <c r="O184" i="3"/>
  <c r="N184" i="3"/>
  <c r="J184" i="3"/>
  <c r="K184" i="3" s="1"/>
  <c r="F184" i="3"/>
  <c r="M154" i="3"/>
  <c r="L154" i="3"/>
  <c r="N152" i="3" s="1"/>
  <c r="I154" i="3"/>
  <c r="H154" i="3"/>
  <c r="J149" i="3" s="1"/>
  <c r="K149" i="3" s="1"/>
  <c r="E154" i="3"/>
  <c r="D154" i="3"/>
  <c r="F151" i="3" s="1"/>
  <c r="N153" i="3"/>
  <c r="F153" i="3"/>
  <c r="F152" i="3"/>
  <c r="N151" i="3"/>
  <c r="O151" i="3" s="1"/>
  <c r="J151" i="3"/>
  <c r="F150" i="3"/>
  <c r="N149" i="3"/>
  <c r="O149" i="3" s="1"/>
  <c r="F149" i="3"/>
  <c r="M132" i="3"/>
  <c r="L132" i="3"/>
  <c r="I132" i="3"/>
  <c r="H132" i="3"/>
  <c r="J127" i="3" s="1"/>
  <c r="K127" i="3" s="1"/>
  <c r="E132" i="3"/>
  <c r="D132" i="3"/>
  <c r="F128" i="3" s="1"/>
  <c r="N131" i="3"/>
  <c r="F131" i="3"/>
  <c r="N130" i="3"/>
  <c r="F130" i="3"/>
  <c r="N129" i="3"/>
  <c r="J129" i="3"/>
  <c r="O129" i="3" s="1"/>
  <c r="F129" i="3"/>
  <c r="N128" i="3"/>
  <c r="N127" i="3"/>
  <c r="F127" i="3"/>
  <c r="N126" i="3"/>
  <c r="F126" i="3"/>
  <c r="M124" i="3"/>
  <c r="L124" i="3"/>
  <c r="N117" i="3" s="1"/>
  <c r="O117" i="3" s="1"/>
  <c r="I124" i="3"/>
  <c r="H124" i="3"/>
  <c r="J123" i="3" s="1"/>
  <c r="K123" i="3" s="1"/>
  <c r="E124" i="3"/>
  <c r="D124" i="3"/>
  <c r="N123" i="3"/>
  <c r="O123" i="3" s="1"/>
  <c r="F123" i="3"/>
  <c r="N122" i="3"/>
  <c r="O122" i="3" s="1"/>
  <c r="J122" i="3"/>
  <c r="K122" i="3" s="1"/>
  <c r="F122" i="3"/>
  <c r="O121" i="3"/>
  <c r="N121" i="3"/>
  <c r="J121" i="3"/>
  <c r="K121" i="3" s="1"/>
  <c r="F121" i="3"/>
  <c r="N120" i="3"/>
  <c r="O120" i="3" s="1"/>
  <c r="J120" i="3"/>
  <c r="K120" i="3" s="1"/>
  <c r="F120" i="3"/>
  <c r="N119" i="3"/>
  <c r="F119" i="3"/>
  <c r="N118" i="3"/>
  <c r="F118" i="3"/>
  <c r="J117" i="3"/>
  <c r="K117" i="3" s="1"/>
  <c r="F117" i="3"/>
  <c r="N116" i="3"/>
  <c r="O116" i="3" s="1"/>
  <c r="J116" i="3"/>
  <c r="K116" i="3" s="1"/>
  <c r="F116" i="3"/>
  <c r="N115" i="3"/>
  <c r="F115" i="3"/>
  <c r="N114" i="3"/>
  <c r="O114" i="3" s="1"/>
  <c r="J114" i="3"/>
  <c r="K114" i="3" s="1"/>
  <c r="F114" i="3"/>
  <c r="O113" i="3"/>
  <c r="N113" i="3"/>
  <c r="J113" i="3"/>
  <c r="K113" i="3" s="1"/>
  <c r="F113" i="3"/>
  <c r="M111" i="3"/>
  <c r="L111" i="3"/>
  <c r="N109" i="3" s="1"/>
  <c r="I111" i="3"/>
  <c r="H111" i="3"/>
  <c r="J106" i="3" s="1"/>
  <c r="K106" i="3" s="1"/>
  <c r="E111" i="3"/>
  <c r="D111" i="3"/>
  <c r="F108" i="3" s="1"/>
  <c r="N110" i="3"/>
  <c r="F110" i="3"/>
  <c r="F109" i="3"/>
  <c r="N108" i="3"/>
  <c r="O108" i="3" s="1"/>
  <c r="J108" i="3"/>
  <c r="F107" i="3"/>
  <c r="N106" i="3"/>
  <c r="O106" i="3" s="1"/>
  <c r="F106" i="3"/>
  <c r="F105" i="3"/>
  <c r="B206" i="2"/>
  <c r="B207" i="2" s="1"/>
  <c r="B202" i="2"/>
  <c r="B203" i="2" s="1"/>
  <c r="B199" i="2"/>
  <c r="B198" i="2"/>
  <c r="B194" i="2"/>
  <c r="B195" i="2" s="1"/>
  <c r="B190" i="2"/>
  <c r="B191" i="2" s="1"/>
  <c r="B186" i="2"/>
  <c r="B187" i="2" s="1"/>
  <c r="B182" i="2"/>
  <c r="B183" i="2" s="1"/>
  <c r="B178" i="2"/>
  <c r="B179" i="2" s="1"/>
  <c r="B174" i="2"/>
  <c r="B175" i="2" s="1"/>
  <c r="B170" i="2"/>
  <c r="B171" i="2" s="1"/>
  <c r="B166" i="2"/>
  <c r="B167" i="2" s="1"/>
  <c r="B162" i="2"/>
  <c r="B163" i="2" s="1"/>
  <c r="B158" i="2"/>
  <c r="B159" i="2" s="1"/>
  <c r="B154" i="2"/>
  <c r="B155" i="2" s="1"/>
  <c r="B150" i="2"/>
  <c r="B151" i="2" s="1"/>
  <c r="B146" i="2"/>
  <c r="B147" i="2" s="1"/>
  <c r="B142" i="2"/>
  <c r="B143" i="2" s="1"/>
  <c r="B138" i="2"/>
  <c r="B139" i="2" s="1"/>
  <c r="B134" i="2"/>
  <c r="B135" i="2" s="1"/>
  <c r="B130" i="2"/>
  <c r="B131" i="2" s="1"/>
  <c r="B126" i="2"/>
  <c r="B127" i="2" s="1"/>
  <c r="B122" i="2"/>
  <c r="B123" i="2" s="1"/>
  <c r="B118" i="2"/>
  <c r="B119" i="2" s="1"/>
  <c r="B114" i="2"/>
  <c r="B115" i="2" s="1"/>
  <c r="B110" i="2"/>
  <c r="B111" i="2" s="1"/>
  <c r="B106" i="2"/>
  <c r="B107" i="2" s="1"/>
  <c r="B102" i="2"/>
  <c r="B103" i="2" s="1"/>
  <c r="B98" i="2"/>
  <c r="B99" i="2" s="1"/>
  <c r="B94" i="2"/>
  <c r="B95" i="2" s="1"/>
  <c r="B90" i="2"/>
  <c r="B91" i="2" s="1"/>
  <c r="B86" i="2"/>
  <c r="B87" i="2" s="1"/>
  <c r="B82" i="2"/>
  <c r="B83" i="2" s="1"/>
  <c r="B78" i="2"/>
  <c r="B79" i="2" s="1"/>
  <c r="B74" i="2"/>
  <c r="B75" i="2" s="1"/>
  <c r="B71" i="2"/>
  <c r="B70" i="2"/>
  <c r="B66" i="2"/>
  <c r="B67" i="2" s="1"/>
  <c r="B62" i="2"/>
  <c r="B63" i="2" s="1"/>
  <c r="B58" i="2"/>
  <c r="B59" i="2" s="1"/>
  <c r="B54" i="2"/>
  <c r="B55" i="2" s="1"/>
  <c r="B50" i="2"/>
  <c r="B51" i="2" s="1"/>
  <c r="B46" i="2"/>
  <c r="B47" i="2" s="1"/>
  <c r="B42" i="2"/>
  <c r="B43" i="2" s="1"/>
  <c r="B38" i="2"/>
  <c r="B39" i="2" s="1"/>
  <c r="B34" i="2"/>
  <c r="B35" i="2" s="1"/>
  <c r="B30" i="2"/>
  <c r="B31" i="2" s="1"/>
  <c r="B26" i="2"/>
  <c r="B27" i="2" s="1"/>
  <c r="B22" i="2"/>
  <c r="B23" i="2" s="1"/>
  <c r="B18" i="2"/>
  <c r="B19" i="2" s="1"/>
  <c r="B14" i="2"/>
  <c r="B15" i="2" s="1"/>
  <c r="G63" i="1"/>
  <c r="G64" i="1" s="1"/>
  <c r="H64" i="1" s="1"/>
  <c r="F63" i="1"/>
  <c r="F64" i="1" s="1"/>
  <c r="E63" i="1"/>
  <c r="E64" i="1" s="1"/>
  <c r="D63" i="1"/>
  <c r="D64" i="1" s="1"/>
  <c r="H51" i="1"/>
  <c r="G51" i="1"/>
  <c r="F51" i="1"/>
  <c r="E51" i="1"/>
  <c r="D51" i="1"/>
  <c r="G27" i="1"/>
  <c r="H27" i="1" s="1"/>
  <c r="F27" i="1"/>
  <c r="E27" i="1"/>
  <c r="D27" i="1"/>
  <c r="O193" i="3" l="1"/>
  <c r="K108" i="3"/>
  <c r="O197" i="3"/>
  <c r="O310" i="3"/>
  <c r="O131" i="3"/>
  <c r="K306" i="3"/>
  <c r="O115" i="3"/>
  <c r="O198" i="3"/>
  <c r="O203" i="3"/>
  <c r="O308" i="3"/>
  <c r="O127" i="3"/>
  <c r="O191" i="3"/>
  <c r="K151" i="3"/>
  <c r="O202" i="3"/>
  <c r="O206" i="3"/>
  <c r="J110" i="3"/>
  <c r="K110" i="3" s="1"/>
  <c r="J126" i="3"/>
  <c r="K126" i="3" s="1"/>
  <c r="K129" i="3"/>
  <c r="J153" i="3"/>
  <c r="K153" i="3" s="1"/>
  <c r="J189" i="3"/>
  <c r="K189" i="3" s="1"/>
  <c r="K192" i="3"/>
  <c r="J201" i="3"/>
  <c r="K201" i="3" s="1"/>
  <c r="K204" i="3"/>
  <c r="J213" i="3"/>
  <c r="K213" i="3" s="1"/>
  <c r="K216" i="3"/>
  <c r="J308" i="3"/>
  <c r="K308" i="3" s="1"/>
  <c r="K311" i="3"/>
  <c r="N105" i="3"/>
  <c r="J107" i="3"/>
  <c r="K107" i="3" s="1"/>
  <c r="J119" i="3"/>
  <c r="K119" i="3" s="1"/>
  <c r="J131" i="3"/>
  <c r="K131" i="3" s="1"/>
  <c r="J150" i="3"/>
  <c r="K150" i="3" s="1"/>
  <c r="J194" i="3"/>
  <c r="K194" i="3" s="1"/>
  <c r="J198" i="3"/>
  <c r="K198" i="3" s="1"/>
  <c r="J206" i="3"/>
  <c r="K206" i="3" s="1"/>
  <c r="J210" i="3"/>
  <c r="K210" i="3" s="1"/>
  <c r="J218" i="3"/>
  <c r="K218" i="3" s="1"/>
  <c r="J305" i="3"/>
  <c r="K305" i="3" s="1"/>
  <c r="F310" i="3"/>
  <c r="J105" i="3"/>
  <c r="K105" i="3" s="1"/>
  <c r="J128" i="3"/>
  <c r="K128" i="3" s="1"/>
  <c r="J203" i="3"/>
  <c r="K203" i="3" s="1"/>
  <c r="J215" i="3"/>
  <c r="K215" i="3" s="1"/>
  <c r="J109" i="3"/>
  <c r="K109" i="3" s="1"/>
  <c r="J152" i="3"/>
  <c r="K152" i="3" s="1"/>
  <c r="J200" i="3"/>
  <c r="J212" i="3"/>
  <c r="J118" i="3"/>
  <c r="K118" i="3" s="1"/>
  <c r="J130" i="3"/>
  <c r="K130" i="3" s="1"/>
  <c r="J193" i="3"/>
  <c r="K193" i="3" s="1"/>
  <c r="J197" i="3"/>
  <c r="K197" i="3" s="1"/>
  <c r="J205" i="3"/>
  <c r="K205" i="3" s="1"/>
  <c r="J209" i="3"/>
  <c r="K209" i="3" s="1"/>
  <c r="J217" i="3"/>
  <c r="K217" i="3" s="1"/>
  <c r="J304" i="3"/>
  <c r="K304" i="3" s="1"/>
  <c r="F309" i="3"/>
  <c r="K309" i="3" s="1"/>
  <c r="J312" i="3"/>
  <c r="K312" i="3" s="1"/>
  <c r="J191" i="3"/>
  <c r="K191" i="3" s="1"/>
  <c r="J310" i="3"/>
  <c r="N107" i="3"/>
  <c r="N150" i="3"/>
  <c r="J307" i="3"/>
  <c r="J115" i="3"/>
  <c r="K115" i="3" s="1"/>
  <c r="H63" i="1"/>
  <c r="O152" i="3" l="1"/>
  <c r="O118" i="3"/>
  <c r="O212" i="3"/>
  <c r="K212" i="3"/>
  <c r="O209" i="3"/>
  <c r="O304" i="3"/>
  <c r="O307" i="3"/>
  <c r="K307" i="3"/>
  <c r="K200" i="3"/>
  <c r="O200" i="3"/>
  <c r="O194" i="3"/>
  <c r="O128" i="3"/>
  <c r="O305" i="3"/>
  <c r="O218" i="3"/>
  <c r="O126" i="3"/>
  <c r="O130" i="3"/>
  <c r="O107" i="3"/>
  <c r="O312" i="3"/>
  <c r="K310" i="3"/>
  <c r="O119" i="3"/>
  <c r="O189" i="3"/>
  <c r="O205" i="3"/>
  <c r="O215" i="3"/>
  <c r="O210" i="3"/>
  <c r="O150" i="3"/>
  <c r="O105" i="3"/>
  <c r="O109" i="3"/>
  <c r="O110" i="3"/>
  <c r="O213" i="3"/>
  <c r="O201" i="3"/>
  <c r="O153" i="3"/>
  <c r="O217" i="3"/>
</calcChain>
</file>

<file path=xl/sharedStrings.xml><?xml version="1.0" encoding="utf-8"?>
<sst xmlns="http://schemas.openxmlformats.org/spreadsheetml/2006/main" count="1328" uniqueCount="340">
  <si>
    <t>Aanmeldingen reguliere studenten per herkomst / bron: SAP-SLM</t>
  </si>
  <si>
    <t>Bron:</t>
  </si>
  <si>
    <t>De cijfers in het rapport zijn gebaseerd op SAP SLM, dat voor de aanmeldingen wordt gevoed door Studielink.</t>
  </si>
  <si>
    <t>Peildatum:</t>
  </si>
  <si>
    <t xml:space="preserve">Status aanmeldingen: </t>
  </si>
  <si>
    <t xml:space="preserve">Niet eerder bij de opleiding ingeschreven (dus excl. herinschrijving maar incl. omzwaaiers) </t>
  </si>
  <si>
    <t>Alle aanmeldingen in SAP SLM, die via Studielink zijn ontvangen voor een reguliere opleiding, tellen mee. Intrekkingen tellen niet mee.</t>
  </si>
  <si>
    <t xml:space="preserve">Status Inschrijvingsoort: </t>
  </si>
  <si>
    <t>Reguliere studenten (excl. Uitwisseling, Bijvak, Contract, PGO en overig Niet-regulier)</t>
  </si>
  <si>
    <t>Soort aanmelding:</t>
  </si>
  <si>
    <t>Voltijd/Deeltijd/Duaal</t>
  </si>
  <si>
    <t>Herkomst studenten:</t>
  </si>
  <si>
    <t>Nederland, Europese Economische Ruimte, van buiten de Europese Economische Ruimte (gebaseerd op nationaliteit)</t>
  </si>
  <si>
    <t>Joint degrees:</t>
  </si>
  <si>
    <t>Alle studenten melden zich vanaf heden bij penvoerder de aan. De uitwisseling van gegevens tussen VU en UVA voor de joint degrees gaat op basis van de inschrijvingen, niet van aanmeldingen.</t>
  </si>
  <si>
    <t>Fase</t>
  </si>
  <si>
    <t>Domein</t>
  </si>
  <si>
    <t>Opleiding</t>
  </si>
  <si>
    <t>2022</t>
  </si>
  <si>
    <t>2023</t>
  </si>
  <si>
    <t>2024</t>
  </si>
  <si>
    <t>2025</t>
  </si>
  <si>
    <t>2025 tov 2024</t>
  </si>
  <si>
    <t>Opmerkingen</t>
  </si>
  <si>
    <t>Bachelor</t>
  </si>
  <si>
    <t>EEE</t>
  </si>
  <si>
    <t xml:space="preserve">B Aarde, Economie en Duurzaamheid  </t>
  </si>
  <si>
    <t xml:space="preserve">B Aardwetenschappen  </t>
  </si>
  <si>
    <t>IS</t>
  </si>
  <si>
    <t xml:space="preserve">B Artificial Intelligence  </t>
  </si>
  <si>
    <t>HLS</t>
  </si>
  <si>
    <t xml:space="preserve">B Biologie  </t>
  </si>
  <si>
    <t xml:space="preserve">B Biomedical Sciences  </t>
  </si>
  <si>
    <t>Numerus Fixus (300), deadline aanmelding verstreken</t>
  </si>
  <si>
    <t xml:space="preserve">B Business Analytics  </t>
  </si>
  <si>
    <t xml:space="preserve">B Computer Science  </t>
  </si>
  <si>
    <t>Numerus Fixus (400), deadline aanmelding verstreken</t>
  </si>
  <si>
    <t>NSM</t>
  </si>
  <si>
    <t xml:space="preserve">B Farmaceutische Wetenschappen  </t>
  </si>
  <si>
    <t xml:space="preserve">B Gezondheid en Leven  </t>
  </si>
  <si>
    <t xml:space="preserve">B Gezondheidswetenschappen  </t>
  </si>
  <si>
    <t xml:space="preserve">B Mathematics  </t>
  </si>
  <si>
    <t xml:space="preserve">B Medische Natuurwetenschappen  </t>
  </si>
  <si>
    <t xml:space="preserve">B Natuur- en Sterrenkunde (joint degree)  </t>
  </si>
  <si>
    <t xml:space="preserve">B Scheikunde (joint degree)  </t>
  </si>
  <si>
    <t xml:space="preserve">B Science, Business &amp; Innovation  </t>
  </si>
  <si>
    <t>B Totaal</t>
  </si>
  <si>
    <t>Master</t>
  </si>
  <si>
    <t xml:space="preserve">M Artificial Intelligence  </t>
  </si>
  <si>
    <t xml:space="preserve">M Bioinformatics and Systems Biology (jd  </t>
  </si>
  <si>
    <t xml:space="preserve">M Biomedical Sciences  </t>
  </si>
  <si>
    <t xml:space="preserve">M Biomedical Technology and Physics  </t>
  </si>
  <si>
    <t xml:space="preserve">M Biomolecular Sciences  </t>
  </si>
  <si>
    <t xml:space="preserve">M Business Analytics  </t>
  </si>
  <si>
    <t xml:space="preserve">M Chemistry (joint degree)  </t>
  </si>
  <si>
    <t xml:space="preserve">M Computational Science (joint degree)  </t>
  </si>
  <si>
    <t xml:space="preserve">M Computer Science (joint degree)  </t>
  </si>
  <si>
    <t xml:space="preserve">M Computer Security  </t>
  </si>
  <si>
    <t xml:space="preserve">M Drug Discovery Sciences  </t>
  </si>
  <si>
    <t xml:space="preserve">M Earth Sciences  </t>
  </si>
  <si>
    <t xml:space="preserve">M Ecology and Evolution  </t>
  </si>
  <si>
    <t xml:space="preserve">M Environment and Resource Management  </t>
  </si>
  <si>
    <t xml:space="preserve">M Global Health (research)  </t>
  </si>
  <si>
    <t xml:space="preserve">M Health Sciences  </t>
  </si>
  <si>
    <t xml:space="preserve">M Hydrology  </t>
  </si>
  <si>
    <t xml:space="preserve">M Information Sciences  </t>
  </si>
  <si>
    <t xml:space="preserve">M Management, Policy Analysis and Entr.  </t>
  </si>
  <si>
    <t xml:space="preserve">M Mathematics  </t>
  </si>
  <si>
    <t xml:space="preserve">M Neurosciences (research)  </t>
  </si>
  <si>
    <t xml:space="preserve">M Physics and Astronomy (joint degree)  </t>
  </si>
  <si>
    <t xml:space="preserve">M Science, Business and Innovation  </t>
  </si>
  <si>
    <t>M Totaal</t>
  </si>
  <si>
    <t>Premaster</t>
  </si>
  <si>
    <t xml:space="preserve">P Artificial Intelligence  </t>
  </si>
  <si>
    <t xml:space="preserve">P Bioinformatics and Systems Biology  </t>
  </si>
  <si>
    <t xml:space="preserve">P Biomedical Technology and Physics  </t>
  </si>
  <si>
    <t xml:space="preserve">P Business Analytics  </t>
  </si>
  <si>
    <t xml:space="preserve">P Computer Science  </t>
  </si>
  <si>
    <t xml:space="preserve">P Ecology and Evolution  </t>
  </si>
  <si>
    <t xml:space="preserve">P Environment and Resource Management  </t>
  </si>
  <si>
    <t xml:space="preserve">P Health Sciences  </t>
  </si>
  <si>
    <t xml:space="preserve">P Information Sciences  </t>
  </si>
  <si>
    <t xml:space="preserve">P Mathematics  </t>
  </si>
  <si>
    <t xml:space="preserve">P Science, Business and Innovation  </t>
  </si>
  <si>
    <t>P Totaal</t>
  </si>
  <si>
    <t xml:space="preserve">BÈTA </t>
  </si>
  <si>
    <t xml:space="preserve">Definities toelatingscategorieën </t>
  </si>
  <si>
    <t>Initiële aanmelding</t>
  </si>
  <si>
    <t>Student heeft zich aangemeld bij Studielink, maar heeft nog niet alle stappen in Vunet afgerond.</t>
  </si>
  <si>
    <t>Portal voltooid</t>
  </si>
  <si>
    <t>Student heeft alle stappen in Vunet afgerond. Op dit moment komt de student bij het owb in het vizier.</t>
  </si>
  <si>
    <t>Deficiënt</t>
  </si>
  <si>
    <t>De student moet nog voldoen aan een of meer eisen alvorens toegelaten te kunnen worden. Het diploma van de student is op voldoende niveau, behoudens een of meer vakken (vb wiskunde A ipv wiskunde B). Een student afkomstig van buiten de EU heeft tot 1 juni om aanvullende certificaten aan te leveren. Een student uit de EU heeft daar tot 31 augustus de tijd voor. Het verschil heeft te maken met de visumprocedure, deze mag niet gestart worden als de student nog niet aan de opleidingsspecifieke toelatingseisen voldoet.</t>
  </si>
  <si>
    <t>Voorwaardelijk geaccepteerd</t>
  </si>
  <si>
    <t>Student heeft nog niet aan alle vereisten van de faculteit voldaan. Student moet nog een 'certified copy' van het diploma aanleveren voor 31 augustus. Het diploma is op voldoende niveau voor alle vakken. De persoon is voorwaardelijk toegelaten zodat de visumprocedure gestart kan worden.</t>
  </si>
  <si>
    <t>(Fac) Toegelaten</t>
  </si>
  <si>
    <t>Voor de internationale instroom wordt deze categorie gebruikt om aan te geven dat een student aan alle toelatingsvoorwaarden van de faculteit voldaan heeft. Studenten met deze status kunnen niet intekenen op vakken en tentamens.</t>
  </si>
  <si>
    <t>IO Toegelaten</t>
  </si>
  <si>
    <t>Deze categorie is speciaal voor Internationale studenten waarvan men weet dat zij niet voor 1 september aan alle inschrijfvereisten kunnen voldoen, maar voor wie het wel mogelijkheid is om te kunnen intekenen op vakken en tentamens.</t>
  </si>
  <si>
    <t>Goedgekeurd</t>
  </si>
  <si>
    <t>Zodra een student aan alle inschrijfvoorwaarden voldoet verandert de status in 'goedgekeurd.' </t>
  </si>
  <si>
    <t>Dossier compleet</t>
  </si>
  <si>
    <t>Status gebruikt door International Office: documenten goedgekeurd, €100 application fee betaald</t>
  </si>
  <si>
    <t>Gebruik de filter om opleiding(en) te selecteren</t>
  </si>
  <si>
    <t>Herkomst</t>
  </si>
  <si>
    <t>Totaal</t>
  </si>
  <si>
    <t>B Aarde, Economie en Duurzaamheid</t>
  </si>
  <si>
    <t>NL</t>
  </si>
  <si>
    <t>EER</t>
  </si>
  <si>
    <t>NIET-EER</t>
  </si>
  <si>
    <t>B Aarde, Economie en Duurzaamheid  Totaal</t>
  </si>
  <si>
    <t>B Aardwetenschappen</t>
  </si>
  <si>
    <t>B Aardwetenschappen  Totaal</t>
  </si>
  <si>
    <t>B Artificial Intelligence</t>
  </si>
  <si>
    <t>B Artificial Intelligence  Totaal</t>
  </si>
  <si>
    <t>B Biologie</t>
  </si>
  <si>
    <t>B Biologie  Totaal</t>
  </si>
  <si>
    <t>B Biomedical Sciences</t>
  </si>
  <si>
    <t>B Biomedical Sciences  Totaal</t>
  </si>
  <si>
    <t>B Business Analytics</t>
  </si>
  <si>
    <t>B Business Analytics  Totaal</t>
  </si>
  <si>
    <t>B Computer Science</t>
  </si>
  <si>
    <t>B Computer Science  Totaal</t>
  </si>
  <si>
    <t>B Farmaceutische Wetenschappen</t>
  </si>
  <si>
    <t>B Farmaceutische Wetenschappen  Totaal</t>
  </si>
  <si>
    <t>B Gezondheid en Leven</t>
  </si>
  <si>
    <t>B Gezondheid en Leven  Totaal</t>
  </si>
  <si>
    <t>B Gezondheidswetenschappen</t>
  </si>
  <si>
    <t>B Gezondheidswetenschappen  Totaal</t>
  </si>
  <si>
    <t>B Mathematics</t>
  </si>
  <si>
    <t>B Mathematics  Totaal</t>
  </si>
  <si>
    <t>B Medische Natuurwetenschappen</t>
  </si>
  <si>
    <t>B Medische Natuurwetenschappen  Totaal</t>
  </si>
  <si>
    <t>B Natuur- en Sterrenkunde (joint degree)</t>
  </si>
  <si>
    <t>B Natuur- en Sterrenkunde (joint degree)  Totaal</t>
  </si>
  <si>
    <t>B Scheikunde (joint degree)</t>
  </si>
  <si>
    <t>B Scheikunde (joint degree)  Totaal</t>
  </si>
  <si>
    <t>B Science, Business &amp; Innovation</t>
  </si>
  <si>
    <t>B Science, Business &amp; Innovation  Totaal</t>
  </si>
  <si>
    <t>M Artificial Intelligence</t>
  </si>
  <si>
    <t>M Artificial Intelligence  Totaal</t>
  </si>
  <si>
    <t>M Bioinformatics and Systems Biology (jd</t>
  </si>
  <si>
    <t>M Bioinformatics and Systems Biology (jd  Totaal</t>
  </si>
  <si>
    <t>M Biomedical Sciences</t>
  </si>
  <si>
    <t>M Biomedical Sciences  Totaal</t>
  </si>
  <si>
    <t>M Biomedical Technology and Physics</t>
  </si>
  <si>
    <t>M Biomedical Technology and Physics  Totaal</t>
  </si>
  <si>
    <t>M Biomolecular Sciences</t>
  </si>
  <si>
    <t>M Biomolecular Sciences  Totaal</t>
  </si>
  <si>
    <t>M Business Analytics</t>
  </si>
  <si>
    <t>M Business Analytics  Totaal</t>
  </si>
  <si>
    <t>M Chemistry (joint degree)</t>
  </si>
  <si>
    <t>M Chemistry (joint degree)  Totaal</t>
  </si>
  <si>
    <t>M Computational Science (joint degree)</t>
  </si>
  <si>
    <t>M Computational Science (joint degree)  Totaal</t>
  </si>
  <si>
    <t>M Computer Science (joint degree)</t>
  </si>
  <si>
    <t>M Computer Science (joint degree)  Totaal</t>
  </si>
  <si>
    <t>M Computer Security</t>
  </si>
  <si>
    <t>M Computer Security  Totaal</t>
  </si>
  <si>
    <t>M Drug Discovery Sciences</t>
  </si>
  <si>
    <t>M Drug Discovery Sciences  Totaal</t>
  </si>
  <si>
    <t>M Earth Sciences</t>
  </si>
  <si>
    <t>M Earth Sciences  Totaal</t>
  </si>
  <si>
    <t>M Ecology and Evolution</t>
  </si>
  <si>
    <t>M Ecology and Evolution  Totaal</t>
  </si>
  <si>
    <t>M Environment and Resource Management</t>
  </si>
  <si>
    <t>M Environment and Resource Management  Totaal</t>
  </si>
  <si>
    <t>M Global Health (research)</t>
  </si>
  <si>
    <t>M Global Health (research)  Totaal</t>
  </si>
  <si>
    <t>M Health Sciences</t>
  </si>
  <si>
    <t>M Health Sciences  Totaal</t>
  </si>
  <si>
    <t>M Hydrology</t>
  </si>
  <si>
    <t>M Hydrology  Totaal</t>
  </si>
  <si>
    <t>M Information Sciences</t>
  </si>
  <si>
    <t>M Information Sciences  Totaal</t>
  </si>
  <si>
    <t>M Management, Policy Analysis and Entr.</t>
  </si>
  <si>
    <t>M Management, Policy Analysis and Entr.  Totaal</t>
  </si>
  <si>
    <t>M Mathematics</t>
  </si>
  <si>
    <t>M Mathematics  Totaal</t>
  </si>
  <si>
    <t>M Neurosciences (research)</t>
  </si>
  <si>
    <t>M Neurosciences (research)  Totaal</t>
  </si>
  <si>
    <t>M Physics and Astronomy (joint degree)</t>
  </si>
  <si>
    <t>M Physics and Astronomy (joint degree)  Totaal</t>
  </si>
  <si>
    <t>M Science, Business and Innovation</t>
  </si>
  <si>
    <t>M Science, Business and Innovation  Totaal</t>
  </si>
  <si>
    <t>P Artificial Intelligence</t>
  </si>
  <si>
    <t>P Artificial Intelligence  Totaal</t>
  </si>
  <si>
    <t>P Bioinformatics and Systems Biology</t>
  </si>
  <si>
    <t>P Bioinformatics and Systems Biology  Totaal</t>
  </si>
  <si>
    <t>P Biomedical Technology and Physics</t>
  </si>
  <si>
    <t>P Biomedical Technology and Physics  Totaal</t>
  </si>
  <si>
    <t>P Business Analytics</t>
  </si>
  <si>
    <t>P Business Analytics  Totaal</t>
  </si>
  <si>
    <t>P Computer Science</t>
  </si>
  <si>
    <t>P Computer Science  Totaal</t>
  </si>
  <si>
    <t>P Ecology and Evolution</t>
  </si>
  <si>
    <t>P Ecology and Evolution  Totaal</t>
  </si>
  <si>
    <t>P Environment and Resource Management</t>
  </si>
  <si>
    <t>P Environment and Resource Management  Totaal</t>
  </si>
  <si>
    <t>P Health Sciences</t>
  </si>
  <si>
    <t>P Health Sciences  Totaal</t>
  </si>
  <si>
    <t>P Information Sciences</t>
  </si>
  <si>
    <t>P Information Sciences  Totaal</t>
  </si>
  <si>
    <t>P Mathematics</t>
  </si>
  <si>
    <t>P Mathematics  Totaal</t>
  </si>
  <si>
    <t>P Science, Business and Innovation</t>
  </si>
  <si>
    <t>P Science, Business and Innovation  Totaal</t>
  </si>
  <si>
    <t>BÈTA Totaal</t>
  </si>
  <si>
    <t>Aanmeldingen studielink per opleiding : Gewogen</t>
  </si>
  <si>
    <t>Gegevens bijgewerkt t/m woensdag week 27-2025</t>
  </si>
  <si>
    <t>Studielink. De gegevens worden elke woensdag bijgewerkt en tonen de data t/m de zondag ervoor.</t>
  </si>
  <si>
    <t>De vergelijking met andere opleidingen is volgens de verwantschapstabel. Dit is een tabel van de VU waarin opleidingen jaarlijks aangeven met welke opleidingen in Nederland zij vergeleken willen worden..</t>
  </si>
  <si>
    <t>Aantallen:</t>
  </si>
  <si>
    <t>Gewogen (Studenten met twee aanmeldingen tellen voor de helft mee in het aantal aanmeldingen, studenten met drie aanmeldingen tellen voor 1/3 mee, etc.)</t>
  </si>
  <si>
    <t>Definities:</t>
  </si>
  <si>
    <t>Alle Studielink aanmeldingen voor een reguliere inschrijving.</t>
  </si>
  <si>
    <t>NB: Aangezien Studielink geen onderscheid kan maken tussen bachelor en premaster tellen de aanmeldingen voor de premaster bij de bachelor mee.</t>
  </si>
  <si>
    <t xml:space="preserve">De aanmeldingsaantallen tussen de SAP en Studielink tabbladen wijken van elkaar af. Dit komt door o.a. de categorisering van premasters, de verversingsdatum, wegingen, en toelatingsdetails. </t>
  </si>
  <si>
    <t>Aanmeldingen</t>
  </si>
  <si>
    <t>verschil aanmeldingen tov vorig jaar</t>
  </si>
  <si>
    <t>Marktaandeel</t>
  </si>
  <si>
    <t>Verschil marktaandeel tov vorig jaar</t>
  </si>
  <si>
    <t>VU</t>
  </si>
  <si>
    <t>UvA</t>
  </si>
  <si>
    <t>B Future Planet Studies</t>
  </si>
  <si>
    <t>Total</t>
  </si>
  <si>
    <t>UU</t>
  </si>
  <si>
    <t>TUD</t>
  </si>
  <si>
    <t>B Technische Aardwetenschappen</t>
  </si>
  <si>
    <t>WUR</t>
  </si>
  <si>
    <t>B Soil, Water, Atmosphere</t>
  </si>
  <si>
    <t>B Kunstmatige Intelligentie</t>
  </si>
  <si>
    <t>LEI</t>
  </si>
  <si>
    <t>B Data Science and Artificial Intelligence</t>
  </si>
  <si>
    <t>RU</t>
  </si>
  <si>
    <t>UM</t>
  </si>
  <si>
    <t>RUG</t>
  </si>
  <si>
    <t>UvT</t>
  </si>
  <si>
    <t>B Cognitive Science and Artificial Intelligence</t>
  </si>
  <si>
    <t>B Biomedische Wetenschappen</t>
  </si>
  <si>
    <t>B Biology</t>
  </si>
  <si>
    <t>B Molecular Life Sciences</t>
  </si>
  <si>
    <t>B Life Science and Technology</t>
  </si>
  <si>
    <t>B Econometrics and Data Science</t>
  </si>
  <si>
    <t>B Econometrie en Operationele Research</t>
  </si>
  <si>
    <t>EUR</t>
  </si>
  <si>
    <t>B Informatica</t>
  </si>
  <si>
    <t>B Computing Science</t>
  </si>
  <si>
    <t>B Technische Informatica</t>
  </si>
  <si>
    <t>TUE</t>
  </si>
  <si>
    <t>UT</t>
  </si>
  <si>
    <t>B Technical Computer Science</t>
  </si>
  <si>
    <t>B Bio-Farmaceutische Wetenschappen</t>
  </si>
  <si>
    <t>B European Public Health</t>
  </si>
  <si>
    <t>B Gezondheid en Maatschappij</t>
  </si>
  <si>
    <t>B Voeding en Gezondheid</t>
  </si>
  <si>
    <t>B Wiskunde</t>
  </si>
  <si>
    <t>B Technische Wiskunde</t>
  </si>
  <si>
    <t>B Biomedische Technologie</t>
  </si>
  <si>
    <t>B Nanobiologie (joint degree)</t>
  </si>
  <si>
    <t>B Natuur- en Sterrenkunde (jd)</t>
  </si>
  <si>
    <t>B Natuurkunde</t>
  </si>
  <si>
    <t>B Sterrenkunde</t>
  </si>
  <si>
    <t>B Natuur- en Sterrenkunde</t>
  </si>
  <si>
    <t>B Technische Natuurkunde</t>
  </si>
  <si>
    <t>B Scheikunde (jd)</t>
  </si>
  <si>
    <t>B Scheikunde</t>
  </si>
  <si>
    <t>B Scheikundige Technologie</t>
  </si>
  <si>
    <t>B Science, Technology &amp; Innovation</t>
  </si>
  <si>
    <t>B Natuurwetenschap en Innovatiemanagement</t>
  </si>
  <si>
    <t>B Technische Innovatiewetenschappen</t>
  </si>
  <si>
    <t>M Cognitive Science and Artificial Intelligence</t>
  </si>
  <si>
    <t>tUL</t>
  </si>
  <si>
    <t>M Bioinformatics and Systems Biology(jd)</t>
  </si>
  <si>
    <t>M Bioinformatics and Systems Biology (joint degree)</t>
  </si>
  <si>
    <t>M Biosciences</t>
  </si>
  <si>
    <t>M Systems Biology</t>
  </si>
  <si>
    <t>M Bioinformatics</t>
  </si>
  <si>
    <t>M Biomedical Engineering</t>
  </si>
  <si>
    <t>M Life Science and Technology</t>
  </si>
  <si>
    <t>M Molecular Life Sciences</t>
  </si>
  <si>
    <t>M Econometrics</t>
  </si>
  <si>
    <t>M Chemistry (jd)</t>
  </si>
  <si>
    <t>M Chemistry</t>
  </si>
  <si>
    <t>M Computational Science (jd)</t>
  </si>
  <si>
    <t>M Security and Network Engineering</t>
  </si>
  <si>
    <t>M Software Engineering</t>
  </si>
  <si>
    <t>M Informatica</t>
  </si>
  <si>
    <t>M Computing Science</t>
  </si>
  <si>
    <t>M Computer Science (jd)</t>
  </si>
  <si>
    <t>M Computer Science</t>
  </si>
  <si>
    <t>M Bio-Pharmaceutical Sciences</t>
  </si>
  <si>
    <t>M Medical Pharmaceutical Sciences</t>
  </si>
  <si>
    <t>M Applied Earth Sciences</t>
  </si>
  <si>
    <t>M Biological Sciences</t>
  </si>
  <si>
    <t>M Environmental Sciences</t>
  </si>
  <si>
    <t>M Environment and Society Studies</t>
  </si>
  <si>
    <t>M Health Sciences (research)</t>
  </si>
  <si>
    <t>M Klinische Gezondheidswetenschappen</t>
  </si>
  <si>
    <t>M Governance and Leadership in European Public Health</t>
  </si>
  <si>
    <t>M Civil Engineering</t>
  </si>
  <si>
    <t>M Environmental Engineering</t>
  </si>
  <si>
    <t>M Earth and Environment</t>
  </si>
  <si>
    <t>M Communicatie- &amp; Informatiewetenschappen</t>
  </si>
  <si>
    <t>M Information Studies</t>
  </si>
  <si>
    <t>M Information Science</t>
  </si>
  <si>
    <t>M Information Management</t>
  </si>
  <si>
    <t>M Business Information Technology</t>
  </si>
  <si>
    <t>M Interaction Technology</t>
  </si>
  <si>
    <t>M Management, Policy Analysis</t>
  </si>
  <si>
    <t>M Management, Policy Analysis and Entrepreneurship in the Health and Life Sciences</t>
  </si>
  <si>
    <t>M Population Health Management</t>
  </si>
  <si>
    <t>M European Master in Health Economics and Management (joint degree)</t>
  </si>
  <si>
    <t>M Science for Sustainability</t>
  </si>
  <si>
    <t>M Communication, Health and Life Sciences</t>
  </si>
  <si>
    <t>M Mathematische Wetenschappen</t>
  </si>
  <si>
    <t>M Applied Mathematics</t>
  </si>
  <si>
    <t>M Brain and Cognitive Sciences (research)</t>
  </si>
  <si>
    <t>M Neuroscience (research)</t>
  </si>
  <si>
    <t>M Neuroscience and Cognition</t>
  </si>
  <si>
    <t>M Cognitive Neuroscience (research)</t>
  </si>
  <si>
    <t>M Cognitive and Clinical Neuroscience (research)</t>
  </si>
  <si>
    <t>M Behavioural and Cognitive Neurosciences (research)</t>
  </si>
  <si>
    <t>M Physics</t>
  </si>
  <si>
    <t>M Physics and Astronomy</t>
  </si>
  <si>
    <t>M Applied Physics</t>
  </si>
  <si>
    <t>M Science and Innovation</t>
  </si>
  <si>
    <t>M Sustainable Entrepreneurship</t>
  </si>
  <si>
    <t>M Innovation Sciences</t>
  </si>
  <si>
    <t>Status= Ingeschreven,Verzoek tot inschrijving; Hogere jaars= Nee; Herinschrijving= Nee</t>
  </si>
  <si>
    <t>Instroomprognose Education Analytics</t>
  </si>
  <si>
    <t>Instroom 2024</t>
  </si>
  <si>
    <t>Aanmeldingen 2025</t>
  </si>
  <si>
    <t>Prognose instroom 2025</t>
  </si>
  <si>
    <t>Voltijd hoofdinschr.</t>
  </si>
  <si>
    <t>Verschil t.o.v. instroom 2024</t>
  </si>
  <si>
    <t>Totaal t/m 3-7 inc. afgewezen/teruggetrokken</t>
  </si>
  <si>
    <t>Peildatum: 3-7-2025</t>
  </si>
  <si>
    <t>Nog actief per 3-7</t>
  </si>
  <si>
    <t>Goedgekeurd per 3-7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</si>
</sst>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 #,##0.00_ ;_ * \-#,##0.00_ ;_ * &quot;-&quot;??_ ;_ @_ "/>
    <numFmt numFmtId="164" formatCode="[$-413]d/mmm;@"/>
    <numFmt numFmtId="165" formatCode="#,##0.0%;\-#,##0.0%"/>
    <numFmt numFmtId="166" formatCode="#0.0\%;\-#0.0\%"/>
    <numFmt numFmtId="167" formatCode="0.0%"/>
    <numFmt numFmtId="168" formatCode="\+0%;\-0%;0%"/>
    <numFmt numFmtId="169" formatCode="_ * #,##0_ ;_ * \-#,##0_ ;_ * &quot;-&quot;??_ ;_ @_ "/>
  </numFmts>
  <fonts count="27">
    <font>
      <sz val="10"/>
      <color rgb="FF000000"/>
      <name val="Arial"/>
    </font>
    <font>
      <sz val="11"/>
      <color theme="1"/>
      <name val="Aptos Narrow"/>
      <family val="2"/>
      <scheme val="minor"/>
    </font>
    <font>
      <sz val="10"/>
      <color rgb="FF000000"/>
      <name val="Arial"/>
      <family val="2"/>
    </font>
    <font>
      <b/>
      <sz val="10"/>
      <color rgb="FFFFFFFF"/>
      <name val="Arial"/>
      <family val="2"/>
    </font>
    <font>
      <sz val="10"/>
      <color rgb="FF000000"/>
      <name val="Arial"/>
    </font>
    <font>
      <sz val="9"/>
      <color rgb="FF333333"/>
      <name val="Arial"/>
    </font>
    <font>
      <b/>
      <sz val="8"/>
      <color rgb="FF333333"/>
      <name val="Arial"/>
      <family val="2"/>
    </font>
    <font>
      <sz val="8"/>
      <color rgb="FF333333"/>
      <name val="Arial"/>
      <family val="2"/>
    </font>
    <font>
      <b/>
      <sz val="8"/>
      <color rgb="FFFFFFFF"/>
      <name val="Arial"/>
      <family val="2"/>
    </font>
    <font>
      <sz val="8"/>
      <color rgb="FFFFFFFF"/>
      <name val="Arial"/>
      <family val="2"/>
    </font>
    <font>
      <sz val="9"/>
      <color rgb="FF333333"/>
      <name val="Arial"/>
      <family val="2"/>
    </font>
    <font>
      <i/>
      <sz val="8"/>
      <color rgb="FF000000"/>
      <name val="Arial"/>
      <family val="2"/>
    </font>
    <font>
      <b/>
      <sz val="8"/>
      <name val="Arial"/>
      <family val="2"/>
    </font>
    <font>
      <b/>
      <sz val="9"/>
      <color rgb="FF0089CF"/>
      <name val="Arial"/>
      <family val="2"/>
    </font>
    <font>
      <b/>
      <sz val="8"/>
      <color rgb="FF0089CF"/>
      <name val="Arial"/>
      <family val="2"/>
    </font>
    <font>
      <sz val="8"/>
      <name val="Arial"/>
      <family val="2"/>
    </font>
    <font>
      <b/>
      <sz val="8"/>
      <color theme="0"/>
      <name val="Arial"/>
      <family val="2"/>
    </font>
    <font>
      <b/>
      <sz val="12"/>
      <color rgb="FFFFFFFF"/>
      <name val="Arial"/>
    </font>
    <font>
      <i/>
      <sz val="8"/>
      <color rgb="FF333333"/>
      <name val="Arial"/>
    </font>
    <font>
      <i/>
      <sz val="8"/>
      <color rgb="FF333333"/>
      <name val="Arial"/>
      <family val="2"/>
    </font>
    <font>
      <b/>
      <sz val="9"/>
      <color rgb="FFFFFFFF"/>
      <name val="Arial"/>
      <family val="2"/>
    </font>
    <font>
      <b/>
      <sz val="9"/>
      <color rgb="FFFFFFFF"/>
      <name val="Arial"/>
    </font>
    <font>
      <b/>
      <sz val="9"/>
      <color rgb="FF333333"/>
      <name val="Arial"/>
    </font>
    <font>
      <sz val="11"/>
      <name val="Aptos Narrow"/>
    </font>
    <font>
      <b/>
      <sz val="10"/>
      <name val="Arial"/>
      <family val="2"/>
    </font>
    <font>
      <i/>
      <sz val="8"/>
      <name val="Arial"/>
      <family val="2"/>
    </font>
    <font>
      <sz val="8"/>
      <color theme="1"/>
      <name val="Arial"/>
      <family val="2"/>
    </font>
  </fonts>
  <fills count="10">
    <fill>
      <patternFill patternType="none"/>
    </fill>
    <fill>
      <patternFill patternType="gray125"/>
    </fill>
    <fill>
      <patternFill patternType="solid">
        <fgColor rgb="FF0089CF"/>
        <bgColor rgb="FFFFFFFF"/>
      </patternFill>
    </fill>
    <fill>
      <patternFill patternType="solid">
        <fgColor rgb="FFFFFFFF"/>
        <bgColor rgb="FFFFFFFF"/>
      </patternFill>
    </fill>
    <fill>
      <patternFill patternType="solid">
        <fgColor theme="5" tint="0.79998168889431442"/>
        <bgColor rgb="FFFFFFFF"/>
      </patternFill>
    </fill>
    <fill>
      <patternFill patternType="solid">
        <fgColor theme="5" tint="0.79998168889431442"/>
        <bgColor indexed="64"/>
      </patternFill>
    </fill>
    <fill>
      <patternFill patternType="solid">
        <fgColor theme="0"/>
        <bgColor rgb="FFFFFFFF"/>
      </patternFill>
    </fill>
    <fill>
      <patternFill patternType="solid">
        <fgColor rgb="FFFCFDFD"/>
        <bgColor rgb="FFFFFFFF"/>
      </patternFill>
    </fill>
    <fill>
      <patternFill patternType="solid">
        <fgColor rgb="FFFFEB9C"/>
        <bgColor rgb="FFFFFFFF"/>
      </patternFill>
    </fill>
    <fill>
      <patternFill patternType="solid">
        <fgColor rgb="FF0089CF"/>
        <bgColor indexed="64"/>
      </patternFill>
    </fill>
  </fills>
  <borders count="34">
    <border>
      <left/>
      <right/>
      <top/>
      <bottom/>
      <diagonal/>
    </border>
    <border>
      <left style="thin">
        <color rgb="FF3877A6"/>
      </left>
      <right style="thin">
        <color rgb="FF3877A6"/>
      </right>
      <top style="thin">
        <color rgb="FF3877A6"/>
      </top>
      <bottom style="thin">
        <color rgb="FFA5A5B1"/>
      </bottom>
      <diagonal/>
    </border>
    <border>
      <left style="thin">
        <color rgb="FF3877A6"/>
      </left>
      <right style="thin">
        <color rgb="FF09558F"/>
      </right>
      <top style="thin">
        <color rgb="FFCAC9D9"/>
      </top>
      <bottom style="thin">
        <color rgb="FF3877A6"/>
      </bottom>
      <diagonal/>
    </border>
    <border>
      <left style="thin">
        <color rgb="FF3877A6"/>
      </left>
      <right style="thin">
        <color rgb="FF09558F"/>
      </right>
      <top style="thin">
        <color rgb="FF3877A6"/>
      </top>
      <bottom style="thin">
        <color rgb="FF3877A6"/>
      </bottom>
      <diagonal/>
    </border>
    <border>
      <left style="thin">
        <color rgb="FFEBEBEB"/>
      </left>
      <right style="thin">
        <color rgb="FFEBEBEB"/>
      </right>
      <top style="thin">
        <color rgb="FFCAC9D9"/>
      </top>
      <bottom style="thin">
        <color rgb="FFEBEBEB"/>
      </bottom>
      <diagonal/>
    </border>
    <border>
      <left style="thin">
        <color rgb="FF3877A6"/>
      </left>
      <right/>
      <top style="thin">
        <color rgb="FFCAC9D9"/>
      </top>
      <bottom style="thin">
        <color rgb="FF3877A6"/>
      </bottom>
      <diagonal/>
    </border>
    <border>
      <left style="thin">
        <color indexed="64"/>
      </left>
      <right style="thin">
        <color indexed="64"/>
      </right>
      <top style="thin">
        <color indexed="64"/>
      </top>
      <bottom style="thin">
        <color indexed="64"/>
      </bottom>
      <diagonal/>
    </border>
    <border>
      <left style="thin">
        <color rgb="FF3877A6"/>
      </left>
      <right style="thin">
        <color rgb="FF3877A6"/>
      </right>
      <top style="thin">
        <color rgb="FFCAC9D9"/>
      </top>
      <bottom style="thin">
        <color rgb="FFA5A5B1"/>
      </bottom>
      <diagonal/>
    </border>
    <border>
      <left style="thin">
        <color rgb="FFEBEBEB"/>
      </left>
      <right style="thin">
        <color rgb="FFEBEBEB"/>
      </right>
      <top style="thin">
        <color rgb="FFEBEBEB"/>
      </top>
      <bottom style="thin">
        <color rgb="FFEBEBEB"/>
      </bottom>
      <diagonal/>
    </border>
    <border>
      <left/>
      <right/>
      <top/>
      <bottom style="thin">
        <color rgb="FF000000"/>
      </bottom>
      <diagonal/>
    </border>
    <border>
      <left style="thin">
        <color rgb="FF3877A6"/>
      </left>
      <right/>
      <top style="thin">
        <color rgb="FF3877A6"/>
      </top>
      <bottom style="thin">
        <color rgb="FF3877A6"/>
      </bottom>
      <diagonal/>
    </border>
    <border>
      <left/>
      <right/>
      <top style="thin">
        <color rgb="FF3877A6"/>
      </top>
      <bottom style="thin">
        <color rgb="FF3877A6"/>
      </bottom>
      <diagonal/>
    </border>
    <border>
      <left/>
      <right style="thin">
        <color indexed="64"/>
      </right>
      <top style="thin">
        <color rgb="FF3877A6"/>
      </top>
      <bottom style="thin">
        <color rgb="FF3877A6"/>
      </bottom>
      <diagonal/>
    </border>
    <border>
      <left style="thin">
        <color indexed="64"/>
      </left>
      <right/>
      <top style="thin">
        <color rgb="FF3877A6"/>
      </top>
      <bottom style="thin">
        <color rgb="FF3877A6"/>
      </bottom>
      <diagonal/>
    </border>
    <border>
      <left/>
      <right style="thin">
        <color rgb="FF3877A6"/>
      </right>
      <top style="thin">
        <color rgb="FF3877A6"/>
      </top>
      <bottom style="thin">
        <color rgb="FF3877A6"/>
      </bottom>
      <diagonal/>
    </border>
    <border>
      <left style="thin">
        <color rgb="FF3877A6"/>
      </left>
      <right style="thin">
        <color indexed="64"/>
      </right>
      <top style="thin">
        <color rgb="FF3877A6"/>
      </top>
      <bottom style="thin">
        <color rgb="FFA5A5B1"/>
      </bottom>
      <diagonal/>
    </border>
    <border>
      <left style="thin">
        <color indexed="64"/>
      </left>
      <right style="thin">
        <color rgb="FF3877A6"/>
      </right>
      <top style="thin">
        <color rgb="FF3877A6"/>
      </top>
      <bottom style="thin">
        <color rgb="FFA5A5B1"/>
      </bottom>
      <diagonal/>
    </border>
    <border>
      <left/>
      <right style="thin">
        <color rgb="FF3877A6"/>
      </right>
      <top style="thin">
        <color rgb="FF3877A6"/>
      </top>
      <bottom style="thin">
        <color rgb="FFA5A5B1"/>
      </bottom>
      <diagonal/>
    </border>
    <border>
      <left style="thin">
        <color rgb="FFEBEBEB"/>
      </left>
      <right style="thin">
        <color indexed="64"/>
      </right>
      <top style="thin">
        <color rgb="FFEBEBEB"/>
      </top>
      <bottom style="thin">
        <color rgb="FFEBEBEB"/>
      </bottom>
      <diagonal/>
    </border>
    <border>
      <left style="thin">
        <color indexed="64"/>
      </left>
      <right style="thin">
        <color rgb="FFEBEBEB"/>
      </right>
      <top style="thin">
        <color rgb="FFEBEBEB"/>
      </top>
      <bottom style="thin">
        <color rgb="FFEBEBEB"/>
      </bottom>
      <diagonal/>
    </border>
    <border>
      <left/>
      <right style="thin">
        <color rgb="FFEBEBEB"/>
      </right>
      <top style="thin">
        <color rgb="FFEBEBEB"/>
      </top>
      <bottom style="thin">
        <color rgb="FFEBEBEB"/>
      </bottom>
      <diagonal/>
    </border>
    <border>
      <left style="thin">
        <color rgb="FFEBEBEB"/>
      </left>
      <right style="thin">
        <color indexed="64"/>
      </right>
      <top style="thin">
        <color rgb="FFCAC9D9"/>
      </top>
      <bottom style="thin">
        <color rgb="FFEBEBEB"/>
      </bottom>
      <diagonal/>
    </border>
    <border>
      <left style="thin">
        <color indexed="64"/>
      </left>
      <right style="thin">
        <color rgb="FFEBEBEB"/>
      </right>
      <top style="thin">
        <color rgb="FFCAC9D9"/>
      </top>
      <bottom style="thin">
        <color rgb="FFEBEBEB"/>
      </bottom>
      <diagonal/>
    </border>
    <border>
      <left/>
      <right style="thin">
        <color rgb="FFEBEBEB"/>
      </right>
      <top style="thin">
        <color rgb="FFCAC9D9"/>
      </top>
      <bottom style="thin">
        <color rgb="FFEBEBEB"/>
      </bottom>
      <diagonal/>
    </border>
    <border>
      <left/>
      <right style="thin">
        <color indexed="64"/>
      </right>
      <top/>
      <bottom/>
      <diagonal/>
    </border>
    <border>
      <left style="thin">
        <color indexed="64"/>
      </left>
      <right/>
      <top/>
      <bottom/>
      <diagonal/>
    </border>
    <border>
      <left style="thin">
        <color rgb="FFEBEBEB"/>
      </left>
      <right/>
      <top style="thin">
        <color rgb="FFEBEBEB"/>
      </top>
      <bottom style="thin">
        <color rgb="FFEBEBEB"/>
      </bottom>
      <diagonal/>
    </border>
    <border>
      <left style="thin">
        <color rgb="FFEBEBEB"/>
      </left>
      <right/>
      <top style="thin">
        <color rgb="FFCAC9D9"/>
      </top>
      <bottom style="thin">
        <color rgb="FFEBEBEB"/>
      </bottom>
      <diagonal/>
    </border>
    <border>
      <left style="thin">
        <color rgb="FFEBEBEB"/>
      </left>
      <right/>
      <top style="thin">
        <color rgb="FFEBEBEB"/>
      </top>
      <bottom style="thin">
        <color rgb="FFCAC9D9"/>
      </bottom>
      <diagonal/>
    </border>
    <border>
      <left style="thin">
        <color rgb="FF09558F"/>
      </left>
      <right style="thin">
        <color indexed="64"/>
      </right>
      <top style="thin">
        <color rgb="FF3877A6"/>
      </top>
      <bottom/>
      <diagonal/>
    </border>
    <border>
      <left/>
      <right style="thin">
        <color indexed="64"/>
      </right>
      <top style="thin">
        <color rgb="FF3877A6"/>
      </top>
      <bottom/>
      <diagonal/>
    </border>
    <border>
      <left style="thin">
        <color rgb="FF09558F"/>
      </left>
      <right style="thin">
        <color indexed="64"/>
      </right>
      <top/>
      <bottom style="thin">
        <color rgb="FF3877A6"/>
      </bottom>
      <diagonal/>
    </border>
    <border>
      <left/>
      <right style="thin">
        <color indexed="64"/>
      </right>
      <top/>
      <bottom style="thin">
        <color rgb="FFCAC9D9"/>
      </bottom>
      <diagonal/>
    </border>
    <border>
      <left style="thin">
        <color indexed="64"/>
      </left>
      <right style="thin">
        <color indexed="64"/>
      </right>
      <top/>
      <bottom style="thin">
        <color rgb="FFCAC9D9"/>
      </bottom>
      <diagonal/>
    </border>
  </borders>
  <cellStyleXfs count="8">
    <xf numFmtId="0" fontId="0" fillId="0" borderId="0"/>
    <xf numFmtId="0" fontId="2" fillId="0" borderId="0"/>
    <xf numFmtId="0" fontId="2" fillId="0" borderId="0"/>
    <xf numFmtId="9" fontId="4" fillId="0" borderId="0" applyFont="0" applyFill="0" applyBorder="0" applyAlignment="0" applyProtection="0"/>
    <xf numFmtId="0" fontId="23" fillId="0" borderId="0"/>
    <xf numFmtId="0" fontId="1" fillId="0" borderId="0"/>
    <xf numFmtId="43" fontId="1" fillId="0" borderId="0" applyFont="0" applyFill="0" applyBorder="0" applyAlignment="0" applyProtection="0"/>
    <xf numFmtId="9" fontId="1" fillId="0" borderId="0" applyFont="0" applyFill="0" applyBorder="0" applyAlignment="0" applyProtection="0"/>
  </cellStyleXfs>
  <cellXfs count="127">
    <xf numFmtId="0" fontId="0" fillId="0" borderId="0" xfId="0"/>
    <xf numFmtId="49" fontId="3" fillId="2" borderId="0" xfId="1" applyNumberFormat="1" applyFont="1" applyFill="1" applyAlignment="1">
      <alignment horizontal="center" vertical="center"/>
    </xf>
    <xf numFmtId="0" fontId="5" fillId="3" borderId="0" xfId="0" applyFont="1" applyFill="1" applyAlignment="1">
      <alignment horizontal="left"/>
    </xf>
    <xf numFmtId="0" fontId="6" fillId="3" borderId="0" xfId="1" applyFont="1" applyFill="1" applyAlignment="1">
      <alignment horizontal="left" vertical="center"/>
    </xf>
    <xf numFmtId="164" fontId="7" fillId="3" borderId="0" xfId="1" applyNumberFormat="1" applyFont="1" applyFill="1" applyAlignment="1">
      <alignment horizontal="left" vertical="center"/>
    </xf>
    <xf numFmtId="0" fontId="2" fillId="0" borderId="0" xfId="1"/>
    <xf numFmtId="0" fontId="7" fillId="3" borderId="0" xfId="1" applyFont="1" applyFill="1" applyAlignment="1">
      <alignment horizontal="left" vertical="center"/>
    </xf>
    <xf numFmtId="49" fontId="8" fillId="2" borderId="1" xfId="1" applyNumberFormat="1" applyFont="1" applyFill="1" applyBorder="1" applyAlignment="1">
      <alignment horizontal="center" vertical="top"/>
    </xf>
    <xf numFmtId="0" fontId="9" fillId="2" borderId="2" xfId="1" applyFont="1" applyFill="1" applyBorder="1" applyAlignment="1">
      <alignment horizontal="left" vertical="center"/>
    </xf>
    <xf numFmtId="49" fontId="9" fillId="2" borderId="3" xfId="1" applyNumberFormat="1" applyFont="1" applyFill="1" applyBorder="1" applyAlignment="1">
      <alignment horizontal="left" vertical="center"/>
    </xf>
    <xf numFmtId="49" fontId="9" fillId="2" borderId="2" xfId="1" applyNumberFormat="1" applyFont="1" applyFill="1" applyBorder="1" applyAlignment="1">
      <alignment horizontal="left" vertical="center"/>
    </xf>
    <xf numFmtId="0" fontId="7" fillId="3" borderId="4" xfId="1" applyFont="1" applyFill="1" applyBorder="1" applyAlignment="1">
      <alignment horizontal="right" vertical="center"/>
    </xf>
    <xf numFmtId="0" fontId="6" fillId="3" borderId="4" xfId="1" applyFont="1" applyFill="1" applyBorder="1" applyAlignment="1">
      <alignment horizontal="right" vertical="center"/>
    </xf>
    <xf numFmtId="165" fontId="7" fillId="3" borderId="4" xfId="1" applyNumberFormat="1" applyFont="1" applyFill="1" applyBorder="1" applyAlignment="1">
      <alignment horizontal="right" vertical="center"/>
    </xf>
    <xf numFmtId="0" fontId="10" fillId="3" borderId="0" xfId="1" applyFont="1" applyFill="1" applyAlignment="1">
      <alignment horizontal="left"/>
    </xf>
    <xf numFmtId="165" fontId="7" fillId="0" borderId="4" xfId="1" applyNumberFormat="1" applyFont="1" applyBorder="1" applyAlignment="1">
      <alignment horizontal="right" vertical="center"/>
    </xf>
    <xf numFmtId="0" fontId="11" fillId="0" borderId="0" xfId="1" applyFont="1" applyAlignment="1">
      <alignment horizontal="left" vertical="center"/>
    </xf>
    <xf numFmtId="0" fontId="9" fillId="4" borderId="2" xfId="1" applyFont="1" applyFill="1" applyBorder="1" applyAlignment="1">
      <alignment horizontal="left" vertical="center"/>
    </xf>
    <xf numFmtId="0" fontId="9" fillId="4" borderId="5" xfId="1" applyFont="1" applyFill="1" applyBorder="1" applyAlignment="1">
      <alignment horizontal="left" vertical="center"/>
    </xf>
    <xf numFmtId="49" fontId="12" fillId="5" borderId="5" xfId="1" applyNumberFormat="1" applyFont="1" applyFill="1" applyBorder="1" applyAlignment="1">
      <alignment horizontal="left" vertical="center"/>
    </xf>
    <xf numFmtId="3" fontId="7" fillId="4" borderId="4" xfId="1" applyNumberFormat="1" applyFont="1" applyFill="1" applyBorder="1" applyAlignment="1">
      <alignment horizontal="right" vertical="center"/>
    </xf>
    <xf numFmtId="3" fontId="6" fillId="4" borderId="4" xfId="1" applyNumberFormat="1" applyFont="1" applyFill="1" applyBorder="1" applyAlignment="1">
      <alignment horizontal="right" vertical="center"/>
    </xf>
    <xf numFmtId="165" fontId="6" fillId="4" borderId="4" xfId="1" applyNumberFormat="1" applyFont="1" applyFill="1" applyBorder="1" applyAlignment="1">
      <alignment horizontal="right" vertical="center"/>
    </xf>
    <xf numFmtId="0" fontId="7" fillId="2" borderId="2" xfId="1" applyFont="1" applyFill="1" applyBorder="1" applyAlignment="1">
      <alignment horizontal="left" vertical="center"/>
    </xf>
    <xf numFmtId="3" fontId="7" fillId="3" borderId="4" xfId="1" applyNumberFormat="1" applyFont="1" applyFill="1" applyBorder="1" applyAlignment="1">
      <alignment horizontal="right" vertical="center"/>
    </xf>
    <xf numFmtId="165" fontId="6" fillId="3" borderId="4" xfId="1" applyNumberFormat="1" applyFont="1" applyFill="1" applyBorder="1" applyAlignment="1">
      <alignment horizontal="right" vertical="center"/>
    </xf>
    <xf numFmtId="49" fontId="3" fillId="2" borderId="0" xfId="1" applyNumberFormat="1" applyFont="1" applyFill="1" applyAlignment="1">
      <alignment vertical="center"/>
    </xf>
    <xf numFmtId="0" fontId="10" fillId="3" borderId="0" xfId="0" applyFont="1" applyFill="1" applyAlignment="1">
      <alignment horizontal="left"/>
    </xf>
    <xf numFmtId="0" fontId="6" fillId="3" borderId="0" xfId="2" applyFont="1" applyFill="1" applyAlignment="1">
      <alignment horizontal="left" vertical="center"/>
    </xf>
    <xf numFmtId="164" fontId="7" fillId="3" borderId="0" xfId="2" applyNumberFormat="1" applyFont="1" applyFill="1" applyAlignment="1">
      <alignment horizontal="left" vertical="center"/>
    </xf>
    <xf numFmtId="0" fontId="7" fillId="3" borderId="0" xfId="2" applyFont="1" applyFill="1" applyAlignment="1">
      <alignment horizontal="left" vertical="center"/>
    </xf>
    <xf numFmtId="0" fontId="13" fillId="3" borderId="0" xfId="2" applyFont="1" applyFill="1" applyAlignment="1">
      <alignment vertical="center"/>
    </xf>
    <xf numFmtId="0" fontId="10" fillId="3" borderId="0" xfId="2" applyFont="1" applyFill="1" applyAlignment="1">
      <alignment horizontal="left"/>
    </xf>
    <xf numFmtId="0" fontId="6" fillId="3" borderId="0" xfId="2" applyFont="1" applyFill="1" applyAlignment="1">
      <alignment vertical="center"/>
    </xf>
    <xf numFmtId="0" fontId="7" fillId="3" borderId="0" xfId="2" applyFont="1" applyFill="1" applyAlignment="1">
      <alignment vertical="center"/>
    </xf>
    <xf numFmtId="0" fontId="6" fillId="0" borderId="0" xfId="2" applyFont="1" applyAlignment="1">
      <alignment horizontal="left"/>
    </xf>
    <xf numFmtId="0" fontId="7" fillId="3" borderId="0" xfId="2" applyFont="1" applyFill="1" applyAlignment="1">
      <alignment horizontal="left"/>
    </xf>
    <xf numFmtId="0" fontId="14" fillId="3" borderId="6" xfId="2" applyFont="1" applyFill="1" applyBorder="1" applyAlignment="1">
      <alignment horizontal="center" vertical="center"/>
    </xf>
    <xf numFmtId="49" fontId="8" fillId="2" borderId="1" xfId="2" applyNumberFormat="1" applyFont="1" applyFill="1" applyBorder="1" applyAlignment="1">
      <alignment horizontal="center" vertical="center" wrapText="1"/>
    </xf>
    <xf numFmtId="49" fontId="8" fillId="2" borderId="1" xfId="1" applyNumberFormat="1" applyFont="1" applyFill="1" applyBorder="1" applyAlignment="1">
      <alignment horizontal="center" vertical="center" wrapText="1"/>
    </xf>
    <xf numFmtId="49" fontId="8" fillId="2" borderId="7" xfId="1" applyNumberFormat="1" applyFont="1" applyFill="1" applyBorder="1" applyAlignment="1">
      <alignment horizontal="center" vertical="center" wrapText="1"/>
    </xf>
    <xf numFmtId="0" fontId="15" fillId="6" borderId="3" xfId="1" applyFont="1" applyFill="1" applyBorder="1" applyAlignment="1">
      <alignment horizontal="left" vertical="center"/>
    </xf>
    <xf numFmtId="49" fontId="15" fillId="6" borderId="3" xfId="1" applyNumberFormat="1" applyFont="1" applyFill="1" applyBorder="1" applyAlignment="1">
      <alignment horizontal="left" vertical="center"/>
    </xf>
    <xf numFmtId="0" fontId="7" fillId="3" borderId="8" xfId="1" applyFont="1" applyFill="1" applyBorder="1" applyAlignment="1">
      <alignment horizontal="right" vertical="center"/>
    </xf>
    <xf numFmtId="0" fontId="8" fillId="2" borderId="2" xfId="1" applyFont="1" applyFill="1" applyBorder="1" applyAlignment="1">
      <alignment horizontal="left" vertical="center"/>
    </xf>
    <xf numFmtId="49" fontId="8" fillId="2" borderId="2" xfId="1" applyNumberFormat="1" applyFont="1" applyFill="1" applyBorder="1" applyAlignment="1">
      <alignment horizontal="left" vertical="center"/>
    </xf>
    <xf numFmtId="49" fontId="16" fillId="2" borderId="2" xfId="1" applyNumberFormat="1" applyFont="1" applyFill="1" applyBorder="1" applyAlignment="1">
      <alignment horizontal="left" vertical="center"/>
    </xf>
    <xf numFmtId="49" fontId="16" fillId="2" borderId="2" xfId="1" applyNumberFormat="1" applyFont="1" applyFill="1" applyBorder="1" applyAlignment="1">
      <alignment horizontal="right" vertical="center"/>
    </xf>
    <xf numFmtId="49" fontId="17" fillId="2" borderId="9" xfId="0" applyNumberFormat="1" applyFont="1" applyFill="1" applyBorder="1" applyAlignment="1">
      <alignment vertical="center"/>
    </xf>
    <xf numFmtId="49" fontId="18" fillId="3" borderId="0" xfId="0" applyNumberFormat="1" applyFont="1" applyFill="1" applyAlignment="1">
      <alignment vertical="center"/>
    </xf>
    <xf numFmtId="49" fontId="7" fillId="3" borderId="0" xfId="2" applyNumberFormat="1" applyFont="1" applyFill="1" applyAlignment="1">
      <alignment vertical="center"/>
    </xf>
    <xf numFmtId="49" fontId="19" fillId="3" borderId="0" xfId="0" applyNumberFormat="1" applyFont="1" applyFill="1" applyAlignment="1">
      <alignment vertical="center"/>
    </xf>
    <xf numFmtId="49" fontId="14" fillId="3" borderId="0" xfId="2" applyNumberFormat="1" applyFont="1" applyFill="1" applyAlignment="1">
      <alignment vertical="center"/>
    </xf>
    <xf numFmtId="49" fontId="6" fillId="3" borderId="0" xfId="2" applyNumberFormat="1" applyFont="1" applyFill="1" applyAlignment="1">
      <alignment vertical="center"/>
    </xf>
    <xf numFmtId="49" fontId="19" fillId="3" borderId="0" xfId="2" applyNumberFormat="1" applyFont="1" applyFill="1" applyAlignment="1">
      <alignment vertical="center"/>
    </xf>
    <xf numFmtId="49" fontId="19" fillId="3" borderId="0" xfId="0" applyNumberFormat="1" applyFont="1" applyFill="1" applyAlignment="1">
      <alignment horizontal="left" vertical="center"/>
    </xf>
    <xf numFmtId="49" fontId="20" fillId="2" borderId="10" xfId="0" applyNumberFormat="1" applyFont="1" applyFill="1" applyBorder="1" applyAlignment="1">
      <alignment horizontal="center" vertical="center"/>
    </xf>
    <xf numFmtId="49" fontId="20" fillId="2" borderId="11" xfId="0" applyNumberFormat="1" applyFont="1" applyFill="1" applyBorder="1" applyAlignment="1">
      <alignment horizontal="center" vertical="center"/>
    </xf>
    <xf numFmtId="49" fontId="20" fillId="2" borderId="12" xfId="0" applyNumberFormat="1" applyFont="1" applyFill="1" applyBorder="1" applyAlignment="1">
      <alignment horizontal="center" vertical="center"/>
    </xf>
    <xf numFmtId="49" fontId="20" fillId="2" borderId="13" xfId="0" applyNumberFormat="1" applyFont="1" applyFill="1" applyBorder="1" applyAlignment="1">
      <alignment horizontal="center" vertical="center"/>
    </xf>
    <xf numFmtId="49" fontId="20" fillId="2" borderId="14" xfId="0" applyNumberFormat="1" applyFont="1" applyFill="1" applyBorder="1" applyAlignment="1">
      <alignment horizontal="center" vertical="center"/>
    </xf>
    <xf numFmtId="49" fontId="20" fillId="2" borderId="1" xfId="0" applyNumberFormat="1" applyFont="1" applyFill="1" applyBorder="1" applyAlignment="1">
      <alignment horizontal="center" vertical="center" wrapText="1"/>
    </xf>
    <xf numFmtId="49" fontId="20" fillId="2" borderId="15" xfId="0" applyNumberFormat="1" applyFont="1" applyFill="1" applyBorder="1" applyAlignment="1">
      <alignment horizontal="center" vertical="center" wrapText="1"/>
    </xf>
    <xf numFmtId="49" fontId="20" fillId="2" borderId="16" xfId="0" applyNumberFormat="1" applyFont="1" applyFill="1" applyBorder="1" applyAlignment="1">
      <alignment horizontal="center" vertical="center" wrapText="1"/>
    </xf>
    <xf numFmtId="49" fontId="20" fillId="2" borderId="17" xfId="0" applyNumberFormat="1" applyFont="1" applyFill="1" applyBorder="1" applyAlignment="1">
      <alignment horizontal="center" vertical="center" wrapText="1"/>
    </xf>
    <xf numFmtId="49" fontId="21" fillId="2" borderId="3" xfId="0" applyNumberFormat="1" applyFont="1" applyFill="1" applyBorder="1" applyAlignment="1">
      <alignment horizontal="left" vertical="center"/>
    </xf>
    <xf numFmtId="49" fontId="21" fillId="2" borderId="3" xfId="0" applyNumberFormat="1" applyFont="1" applyFill="1" applyBorder="1" applyAlignment="1">
      <alignment horizontal="left"/>
    </xf>
    <xf numFmtId="1" fontId="5" fillId="7" borderId="8" xfId="0" applyNumberFormat="1" applyFont="1" applyFill="1" applyBorder="1" applyAlignment="1">
      <alignment horizontal="right"/>
    </xf>
    <xf numFmtId="166" fontId="5" fillId="7" borderId="8" xfId="0" applyNumberFormat="1" applyFont="1" applyFill="1" applyBorder="1" applyAlignment="1">
      <alignment horizontal="right"/>
    </xf>
    <xf numFmtId="166" fontId="5" fillId="7" borderId="18" xfId="0" applyNumberFormat="1" applyFont="1" applyFill="1" applyBorder="1" applyAlignment="1">
      <alignment horizontal="right"/>
    </xf>
    <xf numFmtId="1" fontId="5" fillId="7" borderId="19" xfId="0" applyNumberFormat="1" applyFont="1" applyFill="1" applyBorder="1" applyAlignment="1">
      <alignment horizontal="right"/>
    </xf>
    <xf numFmtId="1" fontId="5" fillId="7" borderId="20" xfId="0" applyNumberFormat="1" applyFont="1" applyFill="1" applyBorder="1" applyAlignment="1">
      <alignment horizontal="right"/>
    </xf>
    <xf numFmtId="0" fontId="21" fillId="2" borderId="3" xfId="0" applyFont="1" applyFill="1" applyBorder="1" applyAlignment="1">
      <alignment horizontal="left" vertical="center"/>
    </xf>
    <xf numFmtId="1" fontId="5" fillId="3" borderId="8" xfId="0" applyNumberFormat="1" applyFont="1" applyFill="1" applyBorder="1" applyAlignment="1">
      <alignment horizontal="right"/>
    </xf>
    <xf numFmtId="166" fontId="5" fillId="3" borderId="8" xfId="0" applyNumberFormat="1" applyFont="1" applyFill="1" applyBorder="1" applyAlignment="1">
      <alignment horizontal="right"/>
    </xf>
    <xf numFmtId="166" fontId="5" fillId="3" borderId="18" xfId="0" applyNumberFormat="1" applyFont="1" applyFill="1" applyBorder="1" applyAlignment="1">
      <alignment horizontal="right"/>
    </xf>
    <xf numFmtId="1" fontId="5" fillId="3" borderId="19" xfId="0" applyNumberFormat="1" applyFont="1" applyFill="1" applyBorder="1" applyAlignment="1">
      <alignment horizontal="right"/>
    </xf>
    <xf numFmtId="1" fontId="5" fillId="3" borderId="20" xfId="0" applyNumberFormat="1" applyFont="1" applyFill="1" applyBorder="1" applyAlignment="1">
      <alignment horizontal="right"/>
    </xf>
    <xf numFmtId="49" fontId="21" fillId="2" borderId="2" xfId="0" applyNumberFormat="1" applyFont="1" applyFill="1" applyBorder="1" applyAlignment="1">
      <alignment horizontal="left" vertical="center"/>
    </xf>
    <xf numFmtId="0" fontId="22" fillId="2" borderId="2" xfId="0" applyFont="1" applyFill="1" applyBorder="1" applyAlignment="1">
      <alignment horizontal="left"/>
    </xf>
    <xf numFmtId="1" fontId="22" fillId="3" borderId="4" xfId="0" applyNumberFormat="1" applyFont="1" applyFill="1" applyBorder="1" applyAlignment="1">
      <alignment horizontal="right"/>
    </xf>
    <xf numFmtId="166" fontId="22" fillId="3" borderId="4" xfId="0" applyNumberFormat="1" applyFont="1" applyFill="1" applyBorder="1" applyAlignment="1">
      <alignment horizontal="right"/>
    </xf>
    <xf numFmtId="49" fontId="22" fillId="3" borderId="21" xfId="0" applyNumberFormat="1" applyFont="1" applyFill="1" applyBorder="1" applyAlignment="1">
      <alignment horizontal="left"/>
    </xf>
    <xf numFmtId="1" fontId="22" fillId="3" borderId="22" xfId="0" applyNumberFormat="1" applyFont="1" applyFill="1" applyBorder="1" applyAlignment="1">
      <alignment horizontal="right"/>
    </xf>
    <xf numFmtId="1" fontId="22" fillId="3" borderId="23" xfId="0" applyNumberFormat="1" applyFont="1" applyFill="1" applyBorder="1" applyAlignment="1">
      <alignment horizontal="right"/>
    </xf>
    <xf numFmtId="49" fontId="22" fillId="3" borderId="4" xfId="0" applyNumberFormat="1" applyFont="1" applyFill="1" applyBorder="1" applyAlignment="1">
      <alignment horizontal="left"/>
    </xf>
    <xf numFmtId="49" fontId="22" fillId="3" borderId="0" xfId="0" applyNumberFormat="1" applyFont="1" applyFill="1" applyAlignment="1">
      <alignment horizontal="left"/>
    </xf>
    <xf numFmtId="0" fontId="22" fillId="3" borderId="0" xfId="0" applyFont="1" applyFill="1" applyAlignment="1">
      <alignment horizontal="left"/>
    </xf>
    <xf numFmtId="0" fontId="22" fillId="3" borderId="24" xfId="0" applyFont="1" applyFill="1" applyBorder="1" applyAlignment="1">
      <alignment horizontal="left"/>
    </xf>
    <xf numFmtId="49" fontId="22" fillId="3" borderId="25" xfId="0" applyNumberFormat="1" applyFont="1" applyFill="1" applyBorder="1" applyAlignment="1">
      <alignment horizontal="left"/>
    </xf>
    <xf numFmtId="1" fontId="5" fillId="8" borderId="8" xfId="0" applyNumberFormat="1" applyFont="1" applyFill="1" applyBorder="1" applyAlignment="1">
      <alignment horizontal="right"/>
    </xf>
    <xf numFmtId="1" fontId="22" fillId="8" borderId="4" xfId="0" applyNumberFormat="1" applyFont="1" applyFill="1" applyBorder="1" applyAlignment="1">
      <alignment horizontal="right"/>
    </xf>
    <xf numFmtId="166" fontId="5" fillId="8" borderId="8" xfId="0" applyNumberFormat="1" applyFont="1" applyFill="1" applyBorder="1" applyAlignment="1">
      <alignment horizontal="right"/>
    </xf>
    <xf numFmtId="167" fontId="5" fillId="7" borderId="8" xfId="3" applyNumberFormat="1" applyFont="1" applyFill="1" applyBorder="1" applyAlignment="1">
      <alignment horizontal="right"/>
    </xf>
    <xf numFmtId="167" fontId="5" fillId="7" borderId="18" xfId="3" applyNumberFormat="1" applyFont="1" applyFill="1" applyBorder="1" applyAlignment="1">
      <alignment horizontal="right"/>
    </xf>
    <xf numFmtId="167" fontId="5" fillId="7" borderId="26" xfId="3" applyNumberFormat="1" applyFont="1" applyFill="1" applyBorder="1" applyAlignment="1">
      <alignment horizontal="right"/>
    </xf>
    <xf numFmtId="167" fontId="5" fillId="8" borderId="26" xfId="3" applyNumberFormat="1" applyFont="1" applyFill="1" applyBorder="1" applyAlignment="1">
      <alignment horizontal="right"/>
    </xf>
    <xf numFmtId="49" fontId="22" fillId="3" borderId="27" xfId="0" applyNumberFormat="1" applyFont="1" applyFill="1" applyBorder="1" applyAlignment="1">
      <alignment horizontal="left"/>
    </xf>
    <xf numFmtId="167" fontId="5" fillId="7" borderId="28" xfId="3" applyNumberFormat="1" applyFont="1" applyFill="1" applyBorder="1" applyAlignment="1">
      <alignment horizontal="right"/>
    </xf>
    <xf numFmtId="167" fontId="5" fillId="3" borderId="8" xfId="3" applyNumberFormat="1" applyFont="1" applyFill="1" applyBorder="1" applyAlignment="1">
      <alignment horizontal="right"/>
    </xf>
    <xf numFmtId="167" fontId="5" fillId="3" borderId="18" xfId="3" applyNumberFormat="1" applyFont="1" applyFill="1" applyBorder="1" applyAlignment="1">
      <alignment horizontal="right"/>
    </xf>
    <xf numFmtId="167" fontId="5" fillId="3" borderId="26" xfId="3" applyNumberFormat="1" applyFont="1" applyFill="1" applyBorder="1" applyAlignment="1">
      <alignment horizontal="right"/>
    </xf>
    <xf numFmtId="167" fontId="5" fillId="3" borderId="28" xfId="3" applyNumberFormat="1" applyFont="1" applyFill="1" applyBorder="1" applyAlignment="1">
      <alignment horizontal="right"/>
    </xf>
    <xf numFmtId="166" fontId="5" fillId="3" borderId="26" xfId="0" applyNumberFormat="1" applyFont="1" applyFill="1" applyBorder="1" applyAlignment="1">
      <alignment horizontal="right"/>
    </xf>
    <xf numFmtId="166" fontId="5" fillId="7" borderId="26" xfId="0" applyNumberFormat="1" applyFont="1" applyFill="1" applyBorder="1" applyAlignment="1">
      <alignment horizontal="right"/>
    </xf>
    <xf numFmtId="166" fontId="5" fillId="7" borderId="28" xfId="0" applyNumberFormat="1" applyFont="1" applyFill="1" applyBorder="1" applyAlignment="1">
      <alignment horizontal="right"/>
    </xf>
    <xf numFmtId="49" fontId="20" fillId="2" borderId="3" xfId="0" applyNumberFormat="1" applyFont="1" applyFill="1" applyBorder="1" applyAlignment="1">
      <alignment horizontal="left"/>
    </xf>
    <xf numFmtId="0" fontId="24" fillId="0" borderId="0" xfId="4" applyFont="1"/>
    <xf numFmtId="0" fontId="23" fillId="0" borderId="0" xfId="4"/>
    <xf numFmtId="0" fontId="25" fillId="0" borderId="0" xfId="4" applyFont="1"/>
    <xf numFmtId="0" fontId="8" fillId="2" borderId="29" xfId="5" applyFont="1" applyFill="1" applyBorder="1" applyAlignment="1">
      <alignment horizontal="center" vertical="center"/>
    </xf>
    <xf numFmtId="49" fontId="8" fillId="2" borderId="30" xfId="5" applyNumberFormat="1" applyFont="1" applyFill="1" applyBorder="1" applyAlignment="1">
      <alignment horizontal="center" vertical="center" wrapText="1"/>
    </xf>
    <xf numFmtId="49" fontId="8" fillId="2" borderId="25" xfId="5" applyNumberFormat="1" applyFont="1" applyFill="1" applyBorder="1" applyAlignment="1">
      <alignment horizontal="center" vertical="center" wrapText="1"/>
    </xf>
    <xf numFmtId="49" fontId="8" fillId="2" borderId="0" xfId="5" applyNumberFormat="1" applyFont="1" applyFill="1" applyAlignment="1">
      <alignment horizontal="center" vertical="center" wrapText="1"/>
    </xf>
    <xf numFmtId="49" fontId="8" fillId="2" borderId="24" xfId="5" applyNumberFormat="1" applyFont="1" applyFill="1" applyBorder="1" applyAlignment="1">
      <alignment horizontal="center" vertical="center" wrapText="1"/>
    </xf>
    <xf numFmtId="0" fontId="8" fillId="2" borderId="31" xfId="5" applyFont="1" applyFill="1" applyBorder="1" applyAlignment="1">
      <alignment horizontal="center" vertical="center"/>
    </xf>
    <xf numFmtId="49" fontId="9" fillId="2" borderId="32" xfId="5" applyNumberFormat="1" applyFont="1" applyFill="1" applyBorder="1" applyAlignment="1">
      <alignment horizontal="center" vertical="center" wrapText="1"/>
    </xf>
    <xf numFmtId="49" fontId="9" fillId="2" borderId="33" xfId="5" applyNumberFormat="1" applyFont="1" applyFill="1" applyBorder="1" applyAlignment="1">
      <alignment horizontal="center" vertical="center" wrapText="1"/>
    </xf>
    <xf numFmtId="49" fontId="8" fillId="2" borderId="2" xfId="5" applyNumberFormat="1" applyFont="1" applyFill="1" applyBorder="1" applyAlignment="1">
      <alignment horizontal="left" vertical="center"/>
    </xf>
    <xf numFmtId="0" fontId="26" fillId="0" borderId="24" xfId="5" applyFont="1" applyBorder="1" applyAlignment="1">
      <alignment vertical="center"/>
    </xf>
    <xf numFmtId="1" fontId="15" fillId="0" borderId="25" xfId="4" applyNumberFormat="1" applyFont="1" applyBorder="1" applyAlignment="1">
      <alignment vertical="center"/>
    </xf>
    <xf numFmtId="1" fontId="15" fillId="0" borderId="0" xfId="4" applyNumberFormat="1" applyFont="1" applyAlignment="1">
      <alignment vertical="center"/>
    </xf>
    <xf numFmtId="1" fontId="15" fillId="0" borderId="24" xfId="4" applyNumberFormat="1" applyFont="1" applyBorder="1" applyAlignment="1">
      <alignment vertical="center"/>
    </xf>
    <xf numFmtId="168" fontId="15" fillId="0" borderId="0" xfId="4" applyNumberFormat="1" applyFont="1" applyAlignment="1">
      <alignment vertical="center"/>
    </xf>
    <xf numFmtId="49" fontId="12" fillId="0" borderId="5" xfId="5" applyNumberFormat="1" applyFont="1" applyBorder="1" applyAlignment="1">
      <alignment horizontal="right" vertical="center"/>
    </xf>
    <xf numFmtId="169" fontId="16" fillId="9" borderId="24" xfId="6" applyNumberFormat="1" applyFont="1" applyFill="1" applyBorder="1" applyAlignment="1">
      <alignment vertical="center"/>
    </xf>
    <xf numFmtId="9" fontId="16" fillId="9" borderId="0" xfId="7" applyFont="1" applyFill="1" applyAlignment="1">
      <alignment vertical="center"/>
    </xf>
  </cellXfs>
  <cellStyles count="8">
    <cellStyle name="Comma 2" xfId="6" xr:uid="{452701A6-1D4F-4439-92C1-FB176D084B2D}"/>
    <cellStyle name="Normal" xfId="0" builtinId="0"/>
    <cellStyle name="Normal 2" xfId="1" xr:uid="{CD90481F-E0C9-424F-9B92-5421365A84BA}"/>
    <cellStyle name="Normal 2 2" xfId="5" xr:uid="{519E7EB8-C732-464C-82AA-3BB8C589E725}"/>
    <cellStyle name="Normal 2 2 2" xfId="2" xr:uid="{1424843E-CF94-493F-A650-BD62E43D36EB}"/>
    <cellStyle name="Normal 3" xfId="4" xr:uid="{248ECA46-41E9-41BB-9760-2542AA61DD25}"/>
    <cellStyle name="Percent 2" xfId="3" xr:uid="{E6880F4C-9316-469B-B8B4-C1ECFD6957B3}"/>
    <cellStyle name="Percent 2 2" xfId="7" xr:uid="{2219BC60-8848-48C5-8E95-83267FA8426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C0480D-5666-45B7-BA91-87ECEAA6D1FE}">
  <sheetPr>
    <tabColor theme="8" tint="0.79998168889431442"/>
  </sheetPr>
  <dimension ref="A1:G39"/>
  <sheetViews>
    <sheetView tabSelected="1" workbookViewId="0">
      <pane xSplit="1" ySplit="4" topLeftCell="B5" activePane="bottomRight" state="frozen"/>
      <selection pane="topRight" activeCell="B1" sqref="B1"/>
      <selection pane="bottomLeft" activeCell="A5" sqref="A5"/>
      <selection pane="bottomRight" activeCell="G12" sqref="G12"/>
    </sheetView>
  </sheetViews>
  <sheetFormatPr defaultRowHeight="14.4"/>
  <cols>
    <col min="1" max="1" width="61.5546875" style="108" bestFit="1" customWidth="1"/>
    <col min="2" max="7" width="17.6640625" style="108" customWidth="1"/>
    <col min="8" max="16384" width="8.88671875" style="108"/>
  </cols>
  <sheetData>
    <row r="1" spans="1:7">
      <c r="A1" s="107" t="s">
        <v>330</v>
      </c>
    </row>
    <row r="2" spans="1:7">
      <c r="A2" s="109" t="s">
        <v>337</v>
      </c>
    </row>
    <row r="3" spans="1:7" ht="30" customHeight="1">
      <c r="A3" s="110" t="s">
        <v>17</v>
      </c>
      <c r="B3" s="111" t="s">
        <v>331</v>
      </c>
      <c r="C3" s="112" t="s">
        <v>332</v>
      </c>
      <c r="D3" s="113"/>
      <c r="E3" s="114"/>
      <c r="F3" s="113" t="s">
        <v>333</v>
      </c>
      <c r="G3" s="113"/>
    </row>
    <row r="4" spans="1:7" ht="30" customHeight="1">
      <c r="A4" s="115"/>
      <c r="B4" s="116" t="s">
        <v>334</v>
      </c>
      <c r="C4" s="117" t="s">
        <v>336</v>
      </c>
      <c r="D4" s="117" t="s">
        <v>338</v>
      </c>
      <c r="E4" s="117" t="s">
        <v>339</v>
      </c>
      <c r="F4" s="116" t="s">
        <v>334</v>
      </c>
      <c r="G4" s="116" t="s">
        <v>335</v>
      </c>
    </row>
    <row r="5" spans="1:7" ht="19.8" customHeight="1">
      <c r="A5" s="118" t="s">
        <v>106</v>
      </c>
      <c r="B5" s="119">
        <v>62</v>
      </c>
      <c r="C5" s="120">
        <v>147</v>
      </c>
      <c r="D5" s="121">
        <v>116</v>
      </c>
      <c r="E5" s="122">
        <v>26</v>
      </c>
      <c r="F5" s="121">
        <v>61</v>
      </c>
      <c r="G5" s="123">
        <v>-1.6129032258064502E-2</v>
      </c>
    </row>
    <row r="6" spans="1:7" ht="19.8" customHeight="1">
      <c r="A6" s="118" t="s">
        <v>111</v>
      </c>
      <c r="B6" s="119">
        <v>42</v>
      </c>
      <c r="C6" s="120">
        <v>86</v>
      </c>
      <c r="D6" s="121">
        <v>57</v>
      </c>
      <c r="E6" s="122">
        <v>6</v>
      </c>
      <c r="F6" s="121">
        <v>29</v>
      </c>
      <c r="G6" s="123">
        <v>-0.30952380952380953</v>
      </c>
    </row>
    <row r="7" spans="1:7" ht="19.8" customHeight="1">
      <c r="A7" s="118" t="s">
        <v>113</v>
      </c>
      <c r="B7" s="119">
        <v>251</v>
      </c>
      <c r="C7" s="120">
        <v>1162</v>
      </c>
      <c r="D7" s="121">
        <v>559</v>
      </c>
      <c r="E7" s="122">
        <v>30</v>
      </c>
      <c r="F7" s="121">
        <v>201</v>
      </c>
      <c r="G7" s="123">
        <v>-0.19920318725099606</v>
      </c>
    </row>
    <row r="8" spans="1:7" ht="19.8" customHeight="1">
      <c r="A8" s="118" t="s">
        <v>115</v>
      </c>
      <c r="B8" s="119">
        <v>53</v>
      </c>
      <c r="C8" s="120">
        <v>201</v>
      </c>
      <c r="D8" s="121">
        <v>145</v>
      </c>
      <c r="E8" s="122">
        <v>24</v>
      </c>
      <c r="F8" s="121">
        <v>66</v>
      </c>
      <c r="G8" s="123">
        <v>0.24528301886792447</v>
      </c>
    </row>
    <row r="9" spans="1:7" ht="19.8" customHeight="1">
      <c r="A9" s="118" t="s">
        <v>117</v>
      </c>
      <c r="B9" s="119">
        <v>121</v>
      </c>
      <c r="C9" s="120">
        <v>934</v>
      </c>
      <c r="D9" s="121">
        <v>258</v>
      </c>
      <c r="E9" s="122">
        <v>42</v>
      </c>
      <c r="F9" s="121">
        <v>135</v>
      </c>
      <c r="G9" s="123">
        <v>0.11570247933884303</v>
      </c>
    </row>
    <row r="10" spans="1:7" ht="19.8" customHeight="1">
      <c r="A10" s="118" t="s">
        <v>119</v>
      </c>
      <c r="B10" s="119">
        <v>55</v>
      </c>
      <c r="C10" s="120">
        <v>483</v>
      </c>
      <c r="D10" s="121">
        <v>210</v>
      </c>
      <c r="E10" s="122">
        <v>11</v>
      </c>
      <c r="F10" s="121">
        <v>62</v>
      </c>
      <c r="G10" s="123">
        <v>0.1272727272727272</v>
      </c>
    </row>
    <row r="11" spans="1:7" ht="19.8" customHeight="1">
      <c r="A11" s="118" t="s">
        <v>121</v>
      </c>
      <c r="B11" s="119">
        <v>166</v>
      </c>
      <c r="C11" s="120">
        <v>937</v>
      </c>
      <c r="D11" s="121">
        <v>217</v>
      </c>
      <c r="E11" s="122">
        <v>28</v>
      </c>
      <c r="F11" s="121">
        <v>98</v>
      </c>
      <c r="G11" s="123">
        <v>-0.40963855421686746</v>
      </c>
    </row>
    <row r="12" spans="1:7" ht="19.8" customHeight="1">
      <c r="A12" s="118" t="s">
        <v>123</v>
      </c>
      <c r="B12" s="119">
        <v>136</v>
      </c>
      <c r="C12" s="120">
        <v>645</v>
      </c>
      <c r="D12" s="121">
        <v>419</v>
      </c>
      <c r="E12" s="122">
        <v>25</v>
      </c>
      <c r="F12" s="121">
        <v>151</v>
      </c>
      <c r="G12" s="123">
        <v>0.11029411764705888</v>
      </c>
    </row>
    <row r="13" spans="1:7" ht="19.8" customHeight="1">
      <c r="A13" s="118" t="s">
        <v>125</v>
      </c>
      <c r="B13" s="119">
        <v>84</v>
      </c>
      <c r="C13" s="120">
        <v>232</v>
      </c>
      <c r="D13" s="121">
        <v>106</v>
      </c>
      <c r="E13" s="122">
        <v>32</v>
      </c>
      <c r="F13" s="121">
        <v>67</v>
      </c>
      <c r="G13" s="123">
        <v>-0.20238095238095233</v>
      </c>
    </row>
    <row r="14" spans="1:7" ht="19.8" customHeight="1">
      <c r="A14" s="118" t="s">
        <v>127</v>
      </c>
      <c r="B14" s="119">
        <v>199</v>
      </c>
      <c r="C14" s="120">
        <v>506</v>
      </c>
      <c r="D14" s="121">
        <v>371</v>
      </c>
      <c r="E14" s="122">
        <v>51</v>
      </c>
      <c r="F14" s="121">
        <v>154</v>
      </c>
      <c r="G14" s="123">
        <v>-0.22613065326633164</v>
      </c>
    </row>
    <row r="15" spans="1:7" ht="19.8" customHeight="1">
      <c r="A15" s="118" t="s">
        <v>129</v>
      </c>
      <c r="B15" s="119">
        <v>57</v>
      </c>
      <c r="C15" s="120">
        <v>352</v>
      </c>
      <c r="D15" s="121">
        <v>166</v>
      </c>
      <c r="E15" s="122">
        <v>16</v>
      </c>
      <c r="F15" s="121">
        <v>63</v>
      </c>
      <c r="G15" s="123">
        <v>0.10526315789473695</v>
      </c>
    </row>
    <row r="16" spans="1:7" ht="19.8" customHeight="1">
      <c r="A16" s="118" t="s">
        <v>131</v>
      </c>
      <c r="B16" s="119">
        <v>97</v>
      </c>
      <c r="C16" s="120">
        <v>247</v>
      </c>
      <c r="D16" s="121">
        <v>172</v>
      </c>
      <c r="E16" s="122">
        <v>24</v>
      </c>
      <c r="F16" s="121">
        <v>68</v>
      </c>
      <c r="G16" s="123">
        <v>-0.2989690721649485</v>
      </c>
    </row>
    <row r="17" spans="1:7" ht="19.8" customHeight="1">
      <c r="A17" s="118" t="s">
        <v>137</v>
      </c>
      <c r="B17" s="119">
        <v>55</v>
      </c>
      <c r="C17" s="120">
        <v>118</v>
      </c>
      <c r="D17" s="121">
        <v>97</v>
      </c>
      <c r="E17" s="122">
        <v>20</v>
      </c>
      <c r="F17" s="121">
        <v>49</v>
      </c>
      <c r="G17" s="123">
        <v>-0.10909090909090913</v>
      </c>
    </row>
    <row r="18" spans="1:7" ht="19.8" customHeight="1">
      <c r="A18" s="124" t="s">
        <v>46</v>
      </c>
      <c r="B18" s="125">
        <v>1378</v>
      </c>
      <c r="C18" s="125">
        <v>6050</v>
      </c>
      <c r="D18" s="125">
        <v>2893</v>
      </c>
      <c r="E18" s="125">
        <v>335</v>
      </c>
      <c r="F18" s="125">
        <v>1204</v>
      </c>
      <c r="G18" s="126">
        <v>-0.1262699564586357</v>
      </c>
    </row>
    <row r="19" spans="1:7" ht="19.8" customHeight="1">
      <c r="A19" s="118" t="s">
        <v>139</v>
      </c>
      <c r="B19" s="119">
        <v>199</v>
      </c>
      <c r="C19" s="120">
        <v>892</v>
      </c>
      <c r="D19" s="121">
        <v>375</v>
      </c>
      <c r="E19" s="122">
        <v>16</v>
      </c>
      <c r="F19" s="121">
        <v>184</v>
      </c>
      <c r="G19" s="123">
        <v>-7.5376884422110546E-2</v>
      </c>
    </row>
    <row r="20" spans="1:7" ht="19.8" customHeight="1">
      <c r="A20" s="118" t="s">
        <v>274</v>
      </c>
      <c r="B20" s="119">
        <v>82</v>
      </c>
      <c r="C20" s="120">
        <v>533</v>
      </c>
      <c r="D20" s="121">
        <v>240</v>
      </c>
      <c r="E20" s="122">
        <v>26</v>
      </c>
      <c r="F20" s="121">
        <v>89</v>
      </c>
      <c r="G20" s="123">
        <v>8.5365853658536661E-2</v>
      </c>
    </row>
    <row r="21" spans="1:7" ht="19.8" customHeight="1">
      <c r="A21" s="118" t="s">
        <v>143</v>
      </c>
      <c r="B21" s="119">
        <v>73</v>
      </c>
      <c r="C21" s="120">
        <v>537</v>
      </c>
      <c r="D21" s="121">
        <v>220</v>
      </c>
      <c r="E21" s="122">
        <v>26</v>
      </c>
      <c r="F21" s="121">
        <v>93</v>
      </c>
      <c r="G21" s="123">
        <v>0.27397260273972601</v>
      </c>
    </row>
    <row r="22" spans="1:7" ht="19.8" customHeight="1">
      <c r="A22" s="118" t="s">
        <v>145</v>
      </c>
      <c r="B22" s="119">
        <v>42</v>
      </c>
      <c r="C22" s="120">
        <v>102</v>
      </c>
      <c r="D22" s="121">
        <v>61</v>
      </c>
      <c r="E22" s="122">
        <v>10</v>
      </c>
      <c r="F22" s="121">
        <v>38</v>
      </c>
      <c r="G22" s="123">
        <v>-9.5238095238095233E-2</v>
      </c>
    </row>
    <row r="23" spans="1:7" ht="19.8" customHeight="1">
      <c r="A23" s="118" t="s">
        <v>147</v>
      </c>
      <c r="B23" s="119">
        <v>27</v>
      </c>
      <c r="C23" s="120">
        <v>275</v>
      </c>
      <c r="D23" s="121">
        <v>149</v>
      </c>
      <c r="E23" s="122">
        <v>16</v>
      </c>
      <c r="F23" s="121">
        <v>56</v>
      </c>
      <c r="G23" s="123">
        <v>1.074074074074074</v>
      </c>
    </row>
    <row r="24" spans="1:7" ht="19.8" customHeight="1">
      <c r="A24" s="118" t="s">
        <v>149</v>
      </c>
      <c r="B24" s="119">
        <v>49</v>
      </c>
      <c r="C24" s="120">
        <v>496</v>
      </c>
      <c r="D24" s="121">
        <v>140</v>
      </c>
      <c r="E24" s="122">
        <v>7</v>
      </c>
      <c r="F24" s="121">
        <v>42</v>
      </c>
      <c r="G24" s="123">
        <v>-0.1428571428571429</v>
      </c>
    </row>
    <row r="25" spans="1:7" ht="19.8" customHeight="1">
      <c r="A25" s="118" t="s">
        <v>155</v>
      </c>
      <c r="B25" s="119">
        <v>158</v>
      </c>
      <c r="C25" s="120">
        <v>1165</v>
      </c>
      <c r="D25" s="121">
        <v>522</v>
      </c>
      <c r="E25" s="122">
        <v>36</v>
      </c>
      <c r="F25" s="121">
        <v>204</v>
      </c>
      <c r="G25" s="123">
        <v>0.29113924050632911</v>
      </c>
    </row>
    <row r="26" spans="1:7" ht="19.8" customHeight="1">
      <c r="A26" s="118" t="s">
        <v>157</v>
      </c>
      <c r="B26" s="119">
        <v>29</v>
      </c>
      <c r="C26" s="120">
        <v>308</v>
      </c>
      <c r="D26" s="121">
        <v>103</v>
      </c>
      <c r="E26" s="122">
        <v>5</v>
      </c>
      <c r="F26" s="121">
        <v>36</v>
      </c>
      <c r="G26" s="123">
        <v>0.24137931034482762</v>
      </c>
    </row>
    <row r="27" spans="1:7" ht="19.8" customHeight="1">
      <c r="A27" s="118" t="s">
        <v>159</v>
      </c>
      <c r="B27" s="119">
        <v>62</v>
      </c>
      <c r="C27" s="120">
        <v>265</v>
      </c>
      <c r="D27" s="121">
        <v>127</v>
      </c>
      <c r="E27" s="122">
        <v>12</v>
      </c>
      <c r="F27" s="121">
        <v>69</v>
      </c>
      <c r="G27" s="123">
        <v>0.11290322580645151</v>
      </c>
    </row>
    <row r="28" spans="1:7" ht="19.8" customHeight="1">
      <c r="A28" s="118" t="s">
        <v>161</v>
      </c>
      <c r="B28" s="119">
        <v>55</v>
      </c>
      <c r="C28" s="120">
        <v>139</v>
      </c>
      <c r="D28" s="121">
        <v>85</v>
      </c>
      <c r="E28" s="122">
        <v>4</v>
      </c>
      <c r="F28" s="121">
        <v>39</v>
      </c>
      <c r="G28" s="123">
        <v>-0.29090909090909089</v>
      </c>
    </row>
    <row r="29" spans="1:7" ht="19.8" customHeight="1">
      <c r="A29" s="118" t="s">
        <v>163</v>
      </c>
      <c r="B29" s="119">
        <v>35</v>
      </c>
      <c r="C29" s="120">
        <v>107</v>
      </c>
      <c r="D29" s="121">
        <v>54</v>
      </c>
      <c r="E29" s="122">
        <v>5</v>
      </c>
      <c r="F29" s="121">
        <v>24</v>
      </c>
      <c r="G29" s="123">
        <v>-0.31428571428571428</v>
      </c>
    </row>
    <row r="30" spans="1:7" ht="19.8" customHeight="1">
      <c r="A30" s="118" t="s">
        <v>165</v>
      </c>
      <c r="B30" s="119">
        <v>156</v>
      </c>
      <c r="C30" s="120">
        <v>529</v>
      </c>
      <c r="D30" s="121">
        <v>253</v>
      </c>
      <c r="E30" s="122">
        <v>41</v>
      </c>
      <c r="F30" s="121">
        <v>111</v>
      </c>
      <c r="G30" s="123">
        <v>-0.28846153846153844</v>
      </c>
    </row>
    <row r="31" spans="1:7" ht="19.8" customHeight="1">
      <c r="A31" s="118" t="s">
        <v>167</v>
      </c>
      <c r="B31" s="119">
        <v>40</v>
      </c>
      <c r="C31" s="120">
        <v>309</v>
      </c>
      <c r="D31" s="121">
        <v>108</v>
      </c>
      <c r="E31" s="122">
        <v>11</v>
      </c>
      <c r="F31" s="121">
        <v>33</v>
      </c>
      <c r="G31" s="123">
        <v>-0.17500000000000004</v>
      </c>
    </row>
    <row r="32" spans="1:7" ht="19.8" customHeight="1">
      <c r="A32" s="118" t="s">
        <v>169</v>
      </c>
      <c r="B32" s="119">
        <v>184</v>
      </c>
      <c r="C32" s="120">
        <v>513</v>
      </c>
      <c r="D32" s="121">
        <v>309</v>
      </c>
      <c r="E32" s="122">
        <v>34</v>
      </c>
      <c r="F32" s="121">
        <v>186</v>
      </c>
      <c r="G32" s="123">
        <v>1.0869565217391353E-2</v>
      </c>
    </row>
    <row r="33" spans="1:7" ht="19.8" customHeight="1">
      <c r="A33" s="118" t="s">
        <v>171</v>
      </c>
      <c r="B33" s="119">
        <v>32</v>
      </c>
      <c r="C33" s="120">
        <v>79</v>
      </c>
      <c r="D33" s="121">
        <v>43</v>
      </c>
      <c r="E33" s="122">
        <v>3</v>
      </c>
      <c r="F33" s="121">
        <v>23</v>
      </c>
      <c r="G33" s="123">
        <v>-0.28125</v>
      </c>
    </row>
    <row r="34" spans="1:7" ht="19.8" customHeight="1">
      <c r="A34" s="118" t="s">
        <v>173</v>
      </c>
      <c r="B34" s="119">
        <v>43</v>
      </c>
      <c r="C34" s="120">
        <v>204</v>
      </c>
      <c r="D34" s="121">
        <v>98</v>
      </c>
      <c r="E34" s="122">
        <v>15</v>
      </c>
      <c r="F34" s="121">
        <v>43</v>
      </c>
      <c r="G34" s="123">
        <v>0</v>
      </c>
    </row>
    <row r="35" spans="1:7" ht="19.8" customHeight="1">
      <c r="A35" s="118" t="s">
        <v>310</v>
      </c>
      <c r="B35" s="119">
        <v>82</v>
      </c>
      <c r="C35" s="120">
        <v>516</v>
      </c>
      <c r="D35" s="121">
        <v>245</v>
      </c>
      <c r="E35" s="122">
        <v>38</v>
      </c>
      <c r="F35" s="121">
        <v>114</v>
      </c>
      <c r="G35" s="123">
        <v>0.39024390243902429</v>
      </c>
    </row>
    <row r="36" spans="1:7" ht="19.8" customHeight="1">
      <c r="A36" s="118" t="s">
        <v>177</v>
      </c>
      <c r="B36" s="119">
        <v>11</v>
      </c>
      <c r="C36" s="120">
        <v>97</v>
      </c>
      <c r="D36" s="121">
        <v>52</v>
      </c>
      <c r="E36" s="122">
        <v>5</v>
      </c>
      <c r="F36" s="121">
        <v>26</v>
      </c>
      <c r="G36" s="123">
        <v>1.3636363636363638</v>
      </c>
    </row>
    <row r="37" spans="1:7" ht="19.8" customHeight="1">
      <c r="A37" s="118" t="s">
        <v>179</v>
      </c>
      <c r="B37" s="119">
        <v>54</v>
      </c>
      <c r="C37" s="120">
        <v>410</v>
      </c>
      <c r="D37" s="121">
        <v>150</v>
      </c>
      <c r="E37" s="122">
        <v>9</v>
      </c>
      <c r="F37" s="121">
        <v>64</v>
      </c>
      <c r="G37" s="123">
        <v>0.18518518518518512</v>
      </c>
    </row>
    <row r="38" spans="1:7" ht="19.8" customHeight="1">
      <c r="A38" s="118" t="s">
        <v>183</v>
      </c>
      <c r="B38" s="119">
        <v>16</v>
      </c>
      <c r="C38" s="120">
        <v>144</v>
      </c>
      <c r="D38" s="121">
        <v>73</v>
      </c>
      <c r="E38" s="122">
        <v>9</v>
      </c>
      <c r="F38" s="121">
        <v>35</v>
      </c>
      <c r="G38" s="123">
        <v>1.1875</v>
      </c>
    </row>
    <row r="39" spans="1:7" ht="19.8" customHeight="1">
      <c r="A39" s="124" t="s">
        <v>71</v>
      </c>
      <c r="B39" s="125">
        <v>1429</v>
      </c>
      <c r="C39" s="125">
        <v>7620</v>
      </c>
      <c r="D39" s="125">
        <v>3407</v>
      </c>
      <c r="E39" s="125">
        <v>328</v>
      </c>
      <c r="F39" s="125">
        <v>1509</v>
      </c>
      <c r="G39" s="126">
        <v>5.5983205038488526E-2</v>
      </c>
    </row>
  </sheetData>
  <mergeCells count="3">
    <mergeCell ref="A3:A4"/>
    <mergeCell ref="C3:E3"/>
    <mergeCell ref="F3:G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EBF977-1960-4759-B09C-61E0AF883085}">
  <sheetPr>
    <tabColor theme="7" tint="0.79998168889431442"/>
  </sheetPr>
  <dimension ref="A1:I64"/>
  <sheetViews>
    <sheetView workbookViewId="0">
      <pane ySplit="11" topLeftCell="A12" activePane="bottomLeft" state="frozen"/>
      <selection activeCell="H17" sqref="H17"/>
      <selection pane="bottomLeft" activeCell="N17" sqref="N17"/>
    </sheetView>
  </sheetViews>
  <sheetFormatPr defaultRowHeight="13.2"/>
  <cols>
    <col min="1" max="2" width="10.6640625" customWidth="1"/>
    <col min="3" max="3" width="28.6640625" customWidth="1"/>
    <col min="4" max="4" width="6.5546875" customWidth="1"/>
    <col min="5" max="5" width="6.88671875" customWidth="1"/>
    <col min="6" max="7" width="6.5546875" customWidth="1"/>
    <col min="8" max="8" width="13.21875" customWidth="1"/>
    <col min="9" max="9" width="29.109375" customWidth="1"/>
  </cols>
  <sheetData>
    <row r="1" spans="1:9" s="2" customFormat="1" ht="21.6" customHeight="1">
      <c r="A1" s="1" t="s">
        <v>0</v>
      </c>
      <c r="B1" s="1"/>
      <c r="C1" s="1"/>
      <c r="D1" s="1"/>
      <c r="E1" s="1"/>
      <c r="F1" s="1"/>
      <c r="G1" s="1"/>
      <c r="H1" s="1"/>
      <c r="I1" s="1"/>
    </row>
    <row r="2" spans="1:9" s="2" customFormat="1" ht="12" customHeight="1">
      <c r="A2" s="3" t="s">
        <v>1</v>
      </c>
      <c r="B2" s="3"/>
      <c r="C2" s="4" t="s">
        <v>2</v>
      </c>
      <c r="D2" s="5"/>
      <c r="E2" s="5"/>
      <c r="F2" s="5"/>
      <c r="G2" s="5"/>
      <c r="H2" s="5"/>
      <c r="I2" s="5"/>
    </row>
    <row r="3" spans="1:9" s="2" customFormat="1" ht="12" customHeight="1">
      <c r="A3" s="3" t="s">
        <v>3</v>
      </c>
      <c r="B3" s="3"/>
      <c r="C3" s="4">
        <v>45840</v>
      </c>
      <c r="D3" s="5"/>
      <c r="E3" s="5"/>
      <c r="F3" s="5"/>
      <c r="G3" s="5"/>
      <c r="H3" s="5"/>
      <c r="I3" s="5"/>
    </row>
    <row r="4" spans="1:9" s="2" customFormat="1" ht="12" customHeight="1">
      <c r="A4" s="3" t="s">
        <v>4</v>
      </c>
      <c r="B4" s="3"/>
      <c r="C4" s="6" t="s">
        <v>5</v>
      </c>
      <c r="D4" s="5"/>
      <c r="E4" s="5"/>
      <c r="F4" s="5"/>
      <c r="G4" s="5"/>
      <c r="H4" s="5"/>
      <c r="I4" s="5"/>
    </row>
    <row r="5" spans="1:9" s="2" customFormat="1" ht="12" customHeight="1">
      <c r="A5" s="3"/>
      <c r="B5" s="3"/>
      <c r="C5" s="6" t="s">
        <v>6</v>
      </c>
      <c r="D5" s="5"/>
      <c r="E5" s="5"/>
      <c r="F5" s="5"/>
      <c r="G5" s="5"/>
      <c r="H5" s="5"/>
      <c r="I5" s="5"/>
    </row>
    <row r="6" spans="1:9" s="2" customFormat="1" ht="12" customHeight="1">
      <c r="A6" s="3" t="s">
        <v>7</v>
      </c>
      <c r="B6" s="3"/>
      <c r="C6" s="6" t="s">
        <v>8</v>
      </c>
      <c r="D6" s="5"/>
      <c r="E6" s="5"/>
      <c r="F6" s="5"/>
      <c r="G6" s="5"/>
      <c r="H6" s="5"/>
      <c r="I6" s="5"/>
    </row>
    <row r="7" spans="1:9" s="2" customFormat="1" ht="12" customHeight="1">
      <c r="A7" s="3" t="s">
        <v>9</v>
      </c>
      <c r="B7" s="3"/>
      <c r="C7" s="6" t="s">
        <v>10</v>
      </c>
      <c r="D7" s="5"/>
      <c r="E7" s="5"/>
      <c r="F7" s="5"/>
      <c r="G7" s="5"/>
      <c r="H7" s="5"/>
      <c r="I7" s="5"/>
    </row>
    <row r="8" spans="1:9" s="2" customFormat="1" ht="12" customHeight="1">
      <c r="A8" s="3" t="s">
        <v>11</v>
      </c>
      <c r="B8" s="3"/>
      <c r="C8" s="6" t="s">
        <v>12</v>
      </c>
      <c r="D8" s="5"/>
      <c r="E8" s="5"/>
      <c r="F8" s="5"/>
      <c r="G8" s="5"/>
      <c r="H8" s="5"/>
      <c r="I8" s="5"/>
    </row>
    <row r="9" spans="1:9" s="2" customFormat="1" ht="12" customHeight="1">
      <c r="A9" s="3" t="s">
        <v>13</v>
      </c>
      <c r="B9" s="3"/>
      <c r="C9" s="6" t="s">
        <v>14</v>
      </c>
      <c r="D9" s="5"/>
      <c r="E9" s="5"/>
      <c r="F9" s="5"/>
      <c r="G9" s="5"/>
      <c r="H9" s="5"/>
      <c r="I9" s="5"/>
    </row>
    <row r="10" spans="1:9" s="2" customFormat="1" ht="18.149999999999999" customHeight="1"/>
    <row r="11" spans="1:9" s="2" customFormat="1" ht="22.95" customHeight="1">
      <c r="A11" s="7" t="s">
        <v>15</v>
      </c>
      <c r="B11" s="7" t="s">
        <v>16</v>
      </c>
      <c r="C11" s="7" t="s">
        <v>17</v>
      </c>
      <c r="D11" s="7" t="s">
        <v>18</v>
      </c>
      <c r="E11" s="7" t="s">
        <v>19</v>
      </c>
      <c r="F11" s="7" t="s">
        <v>20</v>
      </c>
      <c r="G11" s="7" t="s">
        <v>21</v>
      </c>
      <c r="H11" s="7" t="s">
        <v>22</v>
      </c>
      <c r="I11" s="7" t="s">
        <v>23</v>
      </c>
    </row>
    <row r="12" spans="1:9" s="2" customFormat="1" ht="19.649999999999999" customHeight="1">
      <c r="A12" s="8" t="s">
        <v>24</v>
      </c>
      <c r="B12" s="9" t="s">
        <v>25</v>
      </c>
      <c r="C12" s="10" t="s">
        <v>26</v>
      </c>
      <c r="D12" s="11">
        <v>127</v>
      </c>
      <c r="E12" s="11">
        <v>123</v>
      </c>
      <c r="F12" s="11">
        <v>120</v>
      </c>
      <c r="G12" s="12">
        <v>114</v>
      </c>
      <c r="H12" s="13">
        <v>-0.05</v>
      </c>
      <c r="I12" s="14"/>
    </row>
    <row r="13" spans="1:9" s="2" customFormat="1" ht="19.649999999999999" customHeight="1">
      <c r="A13" s="8" t="s">
        <v>24</v>
      </c>
      <c r="B13" s="9" t="s">
        <v>25</v>
      </c>
      <c r="C13" s="10" t="s">
        <v>27</v>
      </c>
      <c r="D13" s="11">
        <v>72</v>
      </c>
      <c r="E13" s="11">
        <v>79</v>
      </c>
      <c r="F13" s="11">
        <v>71</v>
      </c>
      <c r="G13" s="12">
        <v>56</v>
      </c>
      <c r="H13" s="13">
        <v>-0.21126760563380301</v>
      </c>
      <c r="I13" s="14"/>
    </row>
    <row r="14" spans="1:9" s="2" customFormat="1" ht="19.649999999999999" customHeight="1">
      <c r="A14" s="8" t="s">
        <v>24</v>
      </c>
      <c r="B14" s="9" t="s">
        <v>28</v>
      </c>
      <c r="C14" s="10" t="s">
        <v>29</v>
      </c>
      <c r="D14" s="11">
        <v>634</v>
      </c>
      <c r="E14" s="11">
        <v>839</v>
      </c>
      <c r="F14" s="11">
        <v>673</v>
      </c>
      <c r="G14" s="12">
        <v>548</v>
      </c>
      <c r="H14" s="13">
        <v>-0.185735512630015</v>
      </c>
      <c r="I14" s="14"/>
    </row>
    <row r="15" spans="1:9" s="2" customFormat="1" ht="19.649999999999999" customHeight="1">
      <c r="A15" s="8" t="s">
        <v>24</v>
      </c>
      <c r="B15" s="9" t="s">
        <v>30</v>
      </c>
      <c r="C15" s="10" t="s">
        <v>31</v>
      </c>
      <c r="D15" s="11">
        <v>100</v>
      </c>
      <c r="E15" s="11">
        <v>125</v>
      </c>
      <c r="F15" s="11">
        <v>126</v>
      </c>
      <c r="G15" s="12">
        <v>144</v>
      </c>
      <c r="H15" s="13">
        <v>0.14285714285714299</v>
      </c>
      <c r="I15" s="14"/>
    </row>
    <row r="16" spans="1:9" s="2" customFormat="1" ht="19.649999999999999" customHeight="1">
      <c r="A16" s="8" t="s">
        <v>24</v>
      </c>
      <c r="B16" s="9" t="s">
        <v>30</v>
      </c>
      <c r="C16" s="10" t="s">
        <v>32</v>
      </c>
      <c r="D16" s="11">
        <v>294</v>
      </c>
      <c r="E16" s="11">
        <v>258</v>
      </c>
      <c r="F16" s="11">
        <v>236</v>
      </c>
      <c r="G16" s="12">
        <v>251</v>
      </c>
      <c r="H16" s="15">
        <v>6.3559322033898302E-2</v>
      </c>
      <c r="I16" s="16" t="s">
        <v>33</v>
      </c>
    </row>
    <row r="17" spans="1:9" s="2" customFormat="1" ht="19.649999999999999" customHeight="1">
      <c r="A17" s="8" t="s">
        <v>24</v>
      </c>
      <c r="B17" s="9" t="s">
        <v>28</v>
      </c>
      <c r="C17" s="10" t="s">
        <v>34</v>
      </c>
      <c r="D17" s="11">
        <v>293</v>
      </c>
      <c r="E17" s="11">
        <v>310</v>
      </c>
      <c r="F17" s="11">
        <v>223</v>
      </c>
      <c r="G17" s="12">
        <v>209</v>
      </c>
      <c r="H17" s="13">
        <v>-6.2780269058296007E-2</v>
      </c>
      <c r="I17" s="6"/>
    </row>
    <row r="18" spans="1:9" s="2" customFormat="1" ht="19.649999999999999" customHeight="1">
      <c r="A18" s="8" t="s">
        <v>24</v>
      </c>
      <c r="B18" s="9" t="s">
        <v>28</v>
      </c>
      <c r="C18" s="10" t="s">
        <v>35</v>
      </c>
      <c r="D18" s="11">
        <v>1536</v>
      </c>
      <c r="E18" s="11">
        <v>436</v>
      </c>
      <c r="F18" s="11">
        <v>303</v>
      </c>
      <c r="G18" s="12">
        <v>216</v>
      </c>
      <c r="H18" s="13">
        <v>-0.287128712871287</v>
      </c>
      <c r="I18" s="16" t="s">
        <v>36</v>
      </c>
    </row>
    <row r="19" spans="1:9" s="2" customFormat="1" ht="19.649999999999999" customHeight="1">
      <c r="A19" s="8" t="s">
        <v>24</v>
      </c>
      <c r="B19" s="9" t="s">
        <v>37</v>
      </c>
      <c r="C19" s="10" t="s">
        <v>38</v>
      </c>
      <c r="D19" s="11">
        <v>397</v>
      </c>
      <c r="E19" s="11">
        <v>400</v>
      </c>
      <c r="F19" s="11">
        <v>378</v>
      </c>
      <c r="G19" s="12">
        <v>398</v>
      </c>
      <c r="H19" s="13">
        <v>5.29100529100529E-2</v>
      </c>
      <c r="I19" s="6"/>
    </row>
    <row r="20" spans="1:9" s="2" customFormat="1" ht="19.649999999999999" customHeight="1">
      <c r="A20" s="8" t="s">
        <v>24</v>
      </c>
      <c r="B20" s="9" t="s">
        <v>30</v>
      </c>
      <c r="C20" s="10" t="s">
        <v>39</v>
      </c>
      <c r="D20" s="11">
        <v>668</v>
      </c>
      <c r="E20" s="11">
        <v>122</v>
      </c>
      <c r="F20" s="11">
        <v>123</v>
      </c>
      <c r="G20" s="12">
        <v>102</v>
      </c>
      <c r="H20" s="13">
        <v>-0.17073170731707299</v>
      </c>
      <c r="I20" s="16" t="s">
        <v>33</v>
      </c>
    </row>
    <row r="21" spans="1:9" s="2" customFormat="1" ht="19.649999999999999" customHeight="1">
      <c r="A21" s="8" t="s">
        <v>24</v>
      </c>
      <c r="B21" s="9" t="s">
        <v>30</v>
      </c>
      <c r="C21" s="10" t="s">
        <v>40</v>
      </c>
      <c r="D21" s="11">
        <v>444</v>
      </c>
      <c r="E21" s="11">
        <v>529</v>
      </c>
      <c r="F21" s="11">
        <v>457</v>
      </c>
      <c r="G21" s="12">
        <v>356</v>
      </c>
      <c r="H21" s="13">
        <v>-0.22100656455142201</v>
      </c>
      <c r="I21" s="14"/>
    </row>
    <row r="22" spans="1:9" s="2" customFormat="1" ht="19.649999999999999" customHeight="1">
      <c r="A22" s="8" t="s">
        <v>24</v>
      </c>
      <c r="B22" s="9" t="s">
        <v>37</v>
      </c>
      <c r="C22" s="10" t="s">
        <v>41</v>
      </c>
      <c r="D22" s="11">
        <v>206</v>
      </c>
      <c r="E22" s="11">
        <v>181</v>
      </c>
      <c r="F22" s="11">
        <v>165</v>
      </c>
      <c r="G22" s="12">
        <v>167</v>
      </c>
      <c r="H22" s="13">
        <v>1.21212121212121E-2</v>
      </c>
      <c r="I22" s="14"/>
    </row>
    <row r="23" spans="1:9" s="2" customFormat="1" ht="19.649999999999999" customHeight="1">
      <c r="A23" s="8" t="s">
        <v>24</v>
      </c>
      <c r="B23" s="9" t="s">
        <v>37</v>
      </c>
      <c r="C23" s="10" t="s">
        <v>42</v>
      </c>
      <c r="D23" s="11">
        <v>208</v>
      </c>
      <c r="E23" s="11">
        <v>219</v>
      </c>
      <c r="F23" s="11">
        <v>203</v>
      </c>
      <c r="G23" s="12">
        <v>166</v>
      </c>
      <c r="H23" s="13">
        <v>-0.182266009852217</v>
      </c>
      <c r="I23" s="14"/>
    </row>
    <row r="24" spans="1:9" s="2" customFormat="1" ht="19.649999999999999" customHeight="1">
      <c r="A24" s="8" t="s">
        <v>24</v>
      </c>
      <c r="B24" s="9" t="s">
        <v>37</v>
      </c>
      <c r="C24" s="10" t="s">
        <v>43</v>
      </c>
      <c r="D24" s="11">
        <v>90</v>
      </c>
      <c r="E24" s="11">
        <v>82</v>
      </c>
      <c r="F24" s="11">
        <v>28</v>
      </c>
      <c r="G24" s="12">
        <v>28</v>
      </c>
      <c r="H24" s="13">
        <v>0</v>
      </c>
      <c r="I24" s="14"/>
    </row>
    <row r="25" spans="1:9" s="2" customFormat="1" ht="19.649999999999999" customHeight="1">
      <c r="A25" s="8" t="s">
        <v>24</v>
      </c>
      <c r="B25" s="9" t="s">
        <v>37</v>
      </c>
      <c r="C25" s="10" t="s">
        <v>44</v>
      </c>
      <c r="D25" s="11">
        <v>60</v>
      </c>
      <c r="E25" s="11">
        <v>28</v>
      </c>
      <c r="F25" s="11">
        <v>8</v>
      </c>
      <c r="G25" s="12">
        <v>9</v>
      </c>
      <c r="H25" s="13">
        <v>0.125</v>
      </c>
      <c r="I25" s="14"/>
    </row>
    <row r="26" spans="1:9" s="2" customFormat="1" ht="19.649999999999999" customHeight="1">
      <c r="A26" s="8" t="s">
        <v>24</v>
      </c>
      <c r="B26" s="9" t="s">
        <v>37</v>
      </c>
      <c r="C26" s="10" t="s">
        <v>45</v>
      </c>
      <c r="D26" s="11">
        <v>113</v>
      </c>
      <c r="E26" s="11">
        <v>130</v>
      </c>
      <c r="F26" s="11">
        <v>110</v>
      </c>
      <c r="G26" s="12">
        <v>96</v>
      </c>
      <c r="H26" s="13">
        <v>-0.12727272727272701</v>
      </c>
      <c r="I26" s="14"/>
    </row>
    <row r="27" spans="1:9" s="2" customFormat="1" ht="19.649999999999999" customHeight="1">
      <c r="A27" s="17"/>
      <c r="B27" s="18"/>
      <c r="C27" s="19" t="s">
        <v>46</v>
      </c>
      <c r="D27" s="20">
        <f>SUM(D12:D26)</f>
        <v>5242</v>
      </c>
      <c r="E27" s="20">
        <f>SUM(E12:E26)</f>
        <v>3861</v>
      </c>
      <c r="F27" s="20">
        <f>SUM(F12:F26)</f>
        <v>3224</v>
      </c>
      <c r="G27" s="21">
        <f>SUM(G12:G26)</f>
        <v>2860</v>
      </c>
      <c r="H27" s="22">
        <f>(G27-F27)/F27</f>
        <v>-0.11290322580645161</v>
      </c>
    </row>
    <row r="28" spans="1:9" s="2" customFormat="1" ht="19.649999999999999" customHeight="1">
      <c r="A28" s="8" t="s">
        <v>47</v>
      </c>
      <c r="B28" s="9" t="s">
        <v>28</v>
      </c>
      <c r="C28" s="10" t="s">
        <v>48</v>
      </c>
      <c r="D28" s="11">
        <v>318</v>
      </c>
      <c r="E28" s="11">
        <v>406</v>
      </c>
      <c r="F28" s="11">
        <v>459</v>
      </c>
      <c r="G28" s="12">
        <v>365</v>
      </c>
      <c r="H28" s="15">
        <v>-0.20479302832244001</v>
      </c>
    </row>
    <row r="29" spans="1:9" s="2" customFormat="1" ht="19.649999999999999" customHeight="1">
      <c r="A29" s="8" t="s">
        <v>47</v>
      </c>
      <c r="B29" s="9" t="s">
        <v>28</v>
      </c>
      <c r="C29" s="10" t="s">
        <v>49</v>
      </c>
      <c r="D29" s="11">
        <v>203</v>
      </c>
      <c r="E29" s="11">
        <v>237</v>
      </c>
      <c r="F29" s="11">
        <v>235</v>
      </c>
      <c r="G29" s="12">
        <v>239</v>
      </c>
      <c r="H29" s="13">
        <v>1.7021276595744698E-2</v>
      </c>
    </row>
    <row r="30" spans="1:9" s="2" customFormat="1" ht="19.649999999999999" customHeight="1">
      <c r="A30" s="8" t="s">
        <v>47</v>
      </c>
      <c r="B30" s="9" t="s">
        <v>30</v>
      </c>
      <c r="C30" s="10" t="s">
        <v>50</v>
      </c>
      <c r="D30" s="11">
        <v>135</v>
      </c>
      <c r="E30" s="11">
        <v>148</v>
      </c>
      <c r="F30" s="11">
        <v>185</v>
      </c>
      <c r="G30" s="12">
        <v>207</v>
      </c>
      <c r="H30" s="13">
        <v>0.11891891891891899</v>
      </c>
    </row>
    <row r="31" spans="1:9" s="2" customFormat="1" ht="19.649999999999999" customHeight="1">
      <c r="A31" s="8" t="s">
        <v>47</v>
      </c>
      <c r="B31" s="9" t="s">
        <v>37</v>
      </c>
      <c r="C31" s="10" t="s">
        <v>51</v>
      </c>
      <c r="D31" s="11">
        <v>49</v>
      </c>
      <c r="E31" s="11">
        <v>50</v>
      </c>
      <c r="F31" s="11">
        <v>63</v>
      </c>
      <c r="G31" s="12">
        <v>62</v>
      </c>
      <c r="H31" s="13">
        <v>-1.58730158730159E-2</v>
      </c>
    </row>
    <row r="32" spans="1:9" s="2" customFormat="1" ht="19.649999999999999" customHeight="1">
      <c r="A32" s="8" t="s">
        <v>47</v>
      </c>
      <c r="B32" s="9" t="s">
        <v>30</v>
      </c>
      <c r="C32" s="10" t="s">
        <v>52</v>
      </c>
      <c r="D32" s="11">
        <v>56</v>
      </c>
      <c r="E32" s="11">
        <v>56</v>
      </c>
      <c r="F32" s="11">
        <v>88</v>
      </c>
      <c r="G32" s="12">
        <v>149</v>
      </c>
      <c r="H32" s="15">
        <v>0.69318181818181801</v>
      </c>
    </row>
    <row r="33" spans="1:8" s="2" customFormat="1" ht="19.649999999999999" customHeight="1">
      <c r="A33" s="8" t="s">
        <v>47</v>
      </c>
      <c r="B33" s="9" t="s">
        <v>28</v>
      </c>
      <c r="C33" s="10" t="s">
        <v>53</v>
      </c>
      <c r="D33" s="11">
        <v>176</v>
      </c>
      <c r="E33" s="11">
        <v>116</v>
      </c>
      <c r="F33" s="11">
        <v>119</v>
      </c>
      <c r="G33" s="12">
        <v>141</v>
      </c>
      <c r="H33" s="13">
        <v>0.184873949579832</v>
      </c>
    </row>
    <row r="34" spans="1:8" s="2" customFormat="1" ht="19.649999999999999" customHeight="1">
      <c r="A34" s="8" t="s">
        <v>47</v>
      </c>
      <c r="B34" s="9" t="s">
        <v>37</v>
      </c>
      <c r="C34" s="10" t="s">
        <v>54</v>
      </c>
      <c r="D34" s="11">
        <v>71</v>
      </c>
      <c r="E34" s="11">
        <v>62</v>
      </c>
      <c r="F34" s="11">
        <v>10</v>
      </c>
      <c r="G34" s="12">
        <v>11</v>
      </c>
      <c r="H34" s="13">
        <v>0.1</v>
      </c>
    </row>
    <row r="35" spans="1:8" s="2" customFormat="1" ht="19.649999999999999" customHeight="1">
      <c r="A35" s="8" t="s">
        <v>47</v>
      </c>
      <c r="B35" s="9" t="s">
        <v>28</v>
      </c>
      <c r="C35" s="10" t="s">
        <v>55</v>
      </c>
      <c r="D35" s="11">
        <v>38</v>
      </c>
      <c r="E35" s="11">
        <v>30</v>
      </c>
      <c r="F35" s="11">
        <v>11</v>
      </c>
      <c r="G35" s="12">
        <v>13</v>
      </c>
      <c r="H35" s="13">
        <v>0.18181818181818199</v>
      </c>
    </row>
    <row r="36" spans="1:8" s="2" customFormat="1" ht="19.649999999999999" customHeight="1">
      <c r="A36" s="8" t="s">
        <v>47</v>
      </c>
      <c r="B36" s="9" t="s">
        <v>28</v>
      </c>
      <c r="C36" s="10" t="s">
        <v>56</v>
      </c>
      <c r="D36" s="11">
        <v>400</v>
      </c>
      <c r="E36" s="11">
        <v>540</v>
      </c>
      <c r="F36" s="11">
        <v>551</v>
      </c>
      <c r="G36" s="12">
        <v>518</v>
      </c>
      <c r="H36" s="13">
        <v>-5.98911070780399E-2</v>
      </c>
    </row>
    <row r="37" spans="1:8" s="2" customFormat="1" ht="19.649999999999999" customHeight="1">
      <c r="A37" s="8" t="s">
        <v>47</v>
      </c>
      <c r="B37" s="9" t="s">
        <v>28</v>
      </c>
      <c r="C37" s="10" t="s">
        <v>57</v>
      </c>
      <c r="D37" s="11">
        <v>43</v>
      </c>
      <c r="E37" s="11">
        <v>57</v>
      </c>
      <c r="F37" s="11">
        <v>74</v>
      </c>
      <c r="G37" s="12">
        <v>107</v>
      </c>
      <c r="H37" s="15">
        <v>0.445945945945946</v>
      </c>
    </row>
    <row r="38" spans="1:8" s="2" customFormat="1" ht="19.649999999999999" customHeight="1">
      <c r="A38" s="8" t="s">
        <v>47</v>
      </c>
      <c r="B38" s="8" t="s">
        <v>37</v>
      </c>
      <c r="C38" s="10" t="s">
        <v>58</v>
      </c>
      <c r="D38" s="11">
        <v>96</v>
      </c>
      <c r="E38" s="11">
        <v>77</v>
      </c>
      <c r="F38" s="11">
        <v>102</v>
      </c>
      <c r="G38" s="12">
        <v>127</v>
      </c>
      <c r="H38" s="13">
        <v>0.24509803921568599</v>
      </c>
    </row>
    <row r="39" spans="1:8" s="2" customFormat="1" ht="19.649999999999999" customHeight="1">
      <c r="A39" s="8" t="s">
        <v>47</v>
      </c>
      <c r="B39" s="9" t="s">
        <v>25</v>
      </c>
      <c r="C39" s="10" t="s">
        <v>59</v>
      </c>
      <c r="D39" s="11">
        <v>88</v>
      </c>
      <c r="E39" s="11">
        <v>98</v>
      </c>
      <c r="F39" s="11">
        <v>124</v>
      </c>
      <c r="G39" s="12">
        <v>85</v>
      </c>
      <c r="H39" s="15">
        <v>-0.31451612903225801</v>
      </c>
    </row>
    <row r="40" spans="1:8" s="2" customFormat="1" ht="19.649999999999999" customHeight="1">
      <c r="A40" s="8" t="s">
        <v>47</v>
      </c>
      <c r="B40" s="9" t="s">
        <v>25</v>
      </c>
      <c r="C40" s="10" t="s">
        <v>60</v>
      </c>
      <c r="D40" s="11">
        <v>44</v>
      </c>
      <c r="E40" s="11">
        <v>61</v>
      </c>
      <c r="F40" s="11">
        <v>67</v>
      </c>
      <c r="G40" s="12">
        <v>54</v>
      </c>
      <c r="H40" s="15">
        <v>-0.19402985074626899</v>
      </c>
    </row>
    <row r="41" spans="1:8" s="2" customFormat="1" ht="19.649999999999999" customHeight="1">
      <c r="A41" s="8" t="s">
        <v>47</v>
      </c>
      <c r="B41" s="9" t="s">
        <v>25</v>
      </c>
      <c r="C41" s="10" t="s">
        <v>61</v>
      </c>
      <c r="D41" s="11">
        <v>302</v>
      </c>
      <c r="E41" s="11">
        <v>349</v>
      </c>
      <c r="F41" s="11">
        <v>294</v>
      </c>
      <c r="G41" s="12">
        <v>251</v>
      </c>
      <c r="H41" s="13">
        <v>-0.14625850340136101</v>
      </c>
    </row>
    <row r="42" spans="1:8" s="2" customFormat="1" ht="19.649999999999999" customHeight="1">
      <c r="A42" s="8" t="s">
        <v>47</v>
      </c>
      <c r="B42" s="9" t="s">
        <v>30</v>
      </c>
      <c r="C42" s="10" t="s">
        <v>62</v>
      </c>
      <c r="D42" s="11">
        <v>103</v>
      </c>
      <c r="E42" s="11">
        <v>83</v>
      </c>
      <c r="F42" s="11">
        <v>125</v>
      </c>
      <c r="G42" s="12">
        <v>109</v>
      </c>
      <c r="H42" s="13">
        <v>-0.128</v>
      </c>
    </row>
    <row r="43" spans="1:8" s="2" customFormat="1" ht="19.649999999999999" customHeight="1">
      <c r="A43" s="8" t="s">
        <v>47</v>
      </c>
      <c r="B43" s="9" t="s">
        <v>30</v>
      </c>
      <c r="C43" s="10" t="s">
        <v>63</v>
      </c>
      <c r="D43" s="11">
        <v>300</v>
      </c>
      <c r="E43" s="11">
        <v>302</v>
      </c>
      <c r="F43" s="11">
        <v>296</v>
      </c>
      <c r="G43" s="12">
        <v>310</v>
      </c>
      <c r="H43" s="13">
        <v>4.72972972972973E-2</v>
      </c>
    </row>
    <row r="44" spans="1:8" s="2" customFormat="1" ht="19.649999999999999" customHeight="1">
      <c r="A44" s="8" t="s">
        <v>47</v>
      </c>
      <c r="B44" s="9" t="s">
        <v>25</v>
      </c>
      <c r="C44" s="10" t="s">
        <v>64</v>
      </c>
      <c r="D44" s="11">
        <v>44</v>
      </c>
      <c r="E44" s="11">
        <v>57</v>
      </c>
      <c r="F44" s="11">
        <v>49</v>
      </c>
      <c r="G44" s="12">
        <v>43</v>
      </c>
      <c r="H44" s="13">
        <v>-0.122448979591837</v>
      </c>
    </row>
    <row r="45" spans="1:8" s="2" customFormat="1" ht="19.649999999999999" customHeight="1">
      <c r="A45" s="8" t="s">
        <v>47</v>
      </c>
      <c r="B45" s="9" t="s">
        <v>28</v>
      </c>
      <c r="C45" s="10" t="s">
        <v>65</v>
      </c>
      <c r="D45" s="11">
        <v>71</v>
      </c>
      <c r="E45" s="11">
        <v>97</v>
      </c>
      <c r="F45" s="11">
        <v>104</v>
      </c>
      <c r="G45" s="12">
        <v>98</v>
      </c>
      <c r="H45" s="13">
        <v>-5.7692307692307702E-2</v>
      </c>
    </row>
    <row r="46" spans="1:8" s="2" customFormat="1" ht="19.649999999999999" customHeight="1">
      <c r="A46" s="8" t="s">
        <v>47</v>
      </c>
      <c r="B46" s="9" t="s">
        <v>30</v>
      </c>
      <c r="C46" s="10" t="s">
        <v>66</v>
      </c>
      <c r="D46" s="11">
        <v>191</v>
      </c>
      <c r="E46" s="11">
        <v>213</v>
      </c>
      <c r="F46" s="11">
        <v>177</v>
      </c>
      <c r="G46" s="12">
        <v>241</v>
      </c>
      <c r="H46" s="15">
        <v>0.36158192090395502</v>
      </c>
    </row>
    <row r="47" spans="1:8" s="2" customFormat="1" ht="19.649999999999999" customHeight="1">
      <c r="A47" s="8" t="s">
        <v>47</v>
      </c>
      <c r="B47" s="9" t="s">
        <v>37</v>
      </c>
      <c r="C47" s="10" t="s">
        <v>67</v>
      </c>
      <c r="D47" s="11">
        <v>35</v>
      </c>
      <c r="E47" s="11">
        <v>38</v>
      </c>
      <c r="F47" s="11">
        <v>29</v>
      </c>
      <c r="G47" s="12">
        <v>53</v>
      </c>
      <c r="H47" s="15">
        <v>0.82758620689655205</v>
      </c>
    </row>
    <row r="48" spans="1:8" s="2" customFormat="1" ht="19.649999999999999" customHeight="1">
      <c r="A48" s="8" t="s">
        <v>47</v>
      </c>
      <c r="B48" s="9" t="s">
        <v>30</v>
      </c>
      <c r="C48" s="10" t="s">
        <v>68</v>
      </c>
      <c r="D48" s="11">
        <v>116</v>
      </c>
      <c r="E48" s="11">
        <v>183</v>
      </c>
      <c r="F48" s="11">
        <v>167</v>
      </c>
      <c r="G48" s="12">
        <v>150</v>
      </c>
      <c r="H48" s="13">
        <v>-0.101796407185629</v>
      </c>
    </row>
    <row r="49" spans="1:8" s="2" customFormat="1" ht="19.649999999999999" customHeight="1">
      <c r="A49" s="8" t="s">
        <v>47</v>
      </c>
      <c r="B49" s="9" t="s">
        <v>37</v>
      </c>
      <c r="C49" s="10" t="s">
        <v>69</v>
      </c>
      <c r="D49" s="11">
        <v>69</v>
      </c>
      <c r="E49" s="11">
        <v>70</v>
      </c>
      <c r="F49" s="11">
        <v>29</v>
      </c>
      <c r="G49" s="12">
        <v>21</v>
      </c>
      <c r="H49" s="13">
        <v>-0.27586206896551702</v>
      </c>
    </row>
    <row r="50" spans="1:8" s="2" customFormat="1" ht="19.649999999999999" customHeight="1">
      <c r="A50" s="8" t="s">
        <v>47</v>
      </c>
      <c r="B50" s="9" t="s">
        <v>37</v>
      </c>
      <c r="C50" s="10" t="s">
        <v>70</v>
      </c>
      <c r="D50" s="11">
        <v>74</v>
      </c>
      <c r="E50" s="11">
        <v>66</v>
      </c>
      <c r="F50" s="11">
        <v>54</v>
      </c>
      <c r="G50" s="12">
        <v>71</v>
      </c>
      <c r="H50" s="15">
        <v>0.31481481481481499</v>
      </c>
    </row>
    <row r="51" spans="1:8" s="2" customFormat="1" ht="19.649999999999999" customHeight="1">
      <c r="A51" s="17"/>
      <c r="B51" s="18"/>
      <c r="C51" s="19" t="s">
        <v>71</v>
      </c>
      <c r="D51" s="20">
        <f>SUM(D28:D50)</f>
        <v>3022</v>
      </c>
      <c r="E51" s="20">
        <f>SUM(E28:E50)</f>
        <v>3396</v>
      </c>
      <c r="F51" s="20">
        <f>SUM(F28:F50)</f>
        <v>3412</v>
      </c>
      <c r="G51" s="21">
        <f>SUM(G28:G50)</f>
        <v>3425</v>
      </c>
      <c r="H51" s="22">
        <f>(G51-F51)/F51</f>
        <v>3.8100820633059787E-3</v>
      </c>
    </row>
    <row r="52" spans="1:8" s="2" customFormat="1" ht="19.649999999999999" customHeight="1">
      <c r="A52" s="8" t="s">
        <v>72</v>
      </c>
      <c r="B52" s="9" t="s">
        <v>28</v>
      </c>
      <c r="C52" s="10" t="s">
        <v>73</v>
      </c>
      <c r="D52" s="11">
        <v>43</v>
      </c>
      <c r="E52" s="11">
        <v>41</v>
      </c>
      <c r="F52" s="11">
        <v>20</v>
      </c>
      <c r="G52" s="12">
        <v>20</v>
      </c>
      <c r="H52" s="13">
        <v>0</v>
      </c>
    </row>
    <row r="53" spans="1:8" s="2" customFormat="1" ht="19.649999999999999" customHeight="1">
      <c r="A53" s="8" t="s">
        <v>72</v>
      </c>
      <c r="B53" s="9" t="s">
        <v>28</v>
      </c>
      <c r="C53" s="10" t="s">
        <v>74</v>
      </c>
      <c r="D53" s="11">
        <v>40</v>
      </c>
      <c r="E53" s="11">
        <v>43</v>
      </c>
      <c r="F53" s="11">
        <v>24</v>
      </c>
      <c r="G53" s="12">
        <v>19</v>
      </c>
      <c r="H53" s="13">
        <v>-0.20833333333333301</v>
      </c>
    </row>
    <row r="54" spans="1:8" s="2" customFormat="1" ht="19.649999999999999" customHeight="1">
      <c r="A54" s="8" t="s">
        <v>72</v>
      </c>
      <c r="B54" s="9" t="s">
        <v>37</v>
      </c>
      <c r="C54" s="10" t="s">
        <v>75</v>
      </c>
      <c r="D54" s="11">
        <v>21</v>
      </c>
      <c r="E54" s="11">
        <v>24</v>
      </c>
      <c r="F54" s="11">
        <v>11</v>
      </c>
      <c r="G54" s="12">
        <v>7</v>
      </c>
      <c r="H54" s="13">
        <v>-0.36363636363636398</v>
      </c>
    </row>
    <row r="55" spans="1:8" s="2" customFormat="1" ht="19.649999999999999" customHeight="1">
      <c r="A55" s="8" t="s">
        <v>72</v>
      </c>
      <c r="B55" s="9" t="s">
        <v>28</v>
      </c>
      <c r="C55" s="10" t="s">
        <v>76</v>
      </c>
      <c r="D55" s="11">
        <v>34</v>
      </c>
      <c r="E55" s="11">
        <v>37</v>
      </c>
      <c r="F55" s="11">
        <v>25</v>
      </c>
      <c r="G55" s="12">
        <v>22</v>
      </c>
      <c r="H55" s="13">
        <v>-0.12</v>
      </c>
    </row>
    <row r="56" spans="1:8" s="2" customFormat="1" ht="19.649999999999999" customHeight="1">
      <c r="A56" s="8" t="s">
        <v>72</v>
      </c>
      <c r="B56" s="9" t="s">
        <v>28</v>
      </c>
      <c r="C56" s="10" t="s">
        <v>77</v>
      </c>
      <c r="D56" s="11">
        <v>31</v>
      </c>
      <c r="E56" s="11">
        <v>58</v>
      </c>
      <c r="F56" s="11">
        <v>34</v>
      </c>
      <c r="G56" s="12">
        <v>27</v>
      </c>
      <c r="H56" s="13">
        <v>-0.20588235294117599</v>
      </c>
    </row>
    <row r="57" spans="1:8" s="2" customFormat="1" ht="19.649999999999999" customHeight="1">
      <c r="A57" s="8" t="s">
        <v>72</v>
      </c>
      <c r="B57" s="9" t="s">
        <v>25</v>
      </c>
      <c r="C57" s="10" t="s">
        <v>78</v>
      </c>
      <c r="D57" s="11">
        <v>13</v>
      </c>
      <c r="E57" s="11">
        <v>11</v>
      </c>
      <c r="F57" s="11">
        <v>3</v>
      </c>
      <c r="G57" s="12">
        <v>2</v>
      </c>
      <c r="H57" s="13">
        <v>-0.33333333333333298</v>
      </c>
    </row>
    <row r="58" spans="1:8" s="2" customFormat="1" ht="19.649999999999999" customHeight="1">
      <c r="A58" s="8" t="s">
        <v>72</v>
      </c>
      <c r="B58" s="9" t="s">
        <v>25</v>
      </c>
      <c r="C58" s="10" t="s">
        <v>79</v>
      </c>
      <c r="D58" s="11">
        <v>58</v>
      </c>
      <c r="E58" s="11">
        <v>54</v>
      </c>
      <c r="F58" s="11">
        <v>36</v>
      </c>
      <c r="G58" s="12">
        <v>30</v>
      </c>
      <c r="H58" s="13">
        <v>-0.16666666666666699</v>
      </c>
    </row>
    <row r="59" spans="1:8" s="2" customFormat="1" ht="19.649999999999999" customHeight="1">
      <c r="A59" s="8" t="s">
        <v>72</v>
      </c>
      <c r="B59" s="9" t="s">
        <v>30</v>
      </c>
      <c r="C59" s="10" t="s">
        <v>80</v>
      </c>
      <c r="D59" s="11">
        <v>161</v>
      </c>
      <c r="E59" s="11">
        <v>161</v>
      </c>
      <c r="F59" s="11">
        <v>146</v>
      </c>
      <c r="G59" s="12">
        <v>175</v>
      </c>
      <c r="H59" s="13">
        <v>0.198630136986301</v>
      </c>
    </row>
    <row r="60" spans="1:8" s="2" customFormat="1" ht="19.649999999999999" customHeight="1">
      <c r="A60" s="8" t="s">
        <v>72</v>
      </c>
      <c r="B60" s="9" t="s">
        <v>28</v>
      </c>
      <c r="C60" s="10" t="s">
        <v>81</v>
      </c>
      <c r="D60" s="11">
        <v>38</v>
      </c>
      <c r="E60" s="11">
        <v>33</v>
      </c>
      <c r="F60" s="11">
        <v>29</v>
      </c>
      <c r="G60" s="12">
        <v>40</v>
      </c>
      <c r="H60" s="13">
        <v>0.37931034482758602</v>
      </c>
    </row>
    <row r="61" spans="1:8" s="2" customFormat="1" ht="19.649999999999999" customHeight="1">
      <c r="A61" s="8" t="s">
        <v>72</v>
      </c>
      <c r="B61" s="9" t="s">
        <v>37</v>
      </c>
      <c r="C61" s="10" t="s">
        <v>82</v>
      </c>
      <c r="D61" s="11">
        <v>4</v>
      </c>
      <c r="E61" s="11">
        <v>8</v>
      </c>
      <c r="F61" s="11">
        <v>1</v>
      </c>
      <c r="G61" s="12">
        <v>3</v>
      </c>
      <c r="H61" s="13">
        <v>2</v>
      </c>
    </row>
    <row r="62" spans="1:8" s="2" customFormat="1" ht="19.649999999999999" customHeight="1">
      <c r="A62" s="8" t="s">
        <v>72</v>
      </c>
      <c r="B62" s="9" t="s">
        <v>37</v>
      </c>
      <c r="C62" s="10" t="s">
        <v>83</v>
      </c>
      <c r="D62" s="11">
        <v>23</v>
      </c>
      <c r="E62" s="11">
        <v>28</v>
      </c>
      <c r="F62" s="11">
        <v>12</v>
      </c>
      <c r="G62" s="12">
        <v>11</v>
      </c>
      <c r="H62" s="13">
        <v>-8.3333333333333301E-2</v>
      </c>
    </row>
    <row r="63" spans="1:8" s="2" customFormat="1" ht="19.649999999999999" customHeight="1">
      <c r="A63" s="17"/>
      <c r="B63" s="18"/>
      <c r="C63" s="19" t="s">
        <v>84</v>
      </c>
      <c r="D63" s="20">
        <f>SUM(D52:D62)</f>
        <v>466</v>
      </c>
      <c r="E63" s="20">
        <f t="shared" ref="E63:G63" si="0">SUM(E52:E62)</f>
        <v>498</v>
      </c>
      <c r="F63" s="20">
        <f t="shared" si="0"/>
        <v>341</v>
      </c>
      <c r="G63" s="20">
        <f t="shared" si="0"/>
        <v>356</v>
      </c>
      <c r="H63" s="22">
        <f>(G63-F63)/F63</f>
        <v>4.398826979472141E-2</v>
      </c>
    </row>
    <row r="64" spans="1:8" s="2" customFormat="1" ht="18.600000000000001" customHeight="1">
      <c r="A64" s="10" t="s">
        <v>85</v>
      </c>
      <c r="B64" s="10"/>
      <c r="C64" s="23"/>
      <c r="D64" s="24">
        <f>SUM(D63,D51,D27)</f>
        <v>8730</v>
      </c>
      <c r="E64" s="24">
        <f t="shared" ref="E64:G64" si="1">SUM(E63,E51,E27)</f>
        <v>7755</v>
      </c>
      <c r="F64" s="24">
        <f t="shared" si="1"/>
        <v>6977</v>
      </c>
      <c r="G64" s="24">
        <f t="shared" si="1"/>
        <v>6641</v>
      </c>
      <c r="H64" s="25">
        <f>(G64-F64)/F64</f>
        <v>-4.8158234198079401E-2</v>
      </c>
    </row>
  </sheetData>
  <autoFilter ref="A11:H63" xr:uid="{D5765B55-14A9-4901-8FCC-F30EFEFFACBF}">
    <sortState xmlns:xlrd2="http://schemas.microsoft.com/office/spreadsheetml/2017/richdata2" ref="A12:H63">
      <sortCondition ref="B11:B63"/>
    </sortState>
  </autoFilter>
  <mergeCells count="1">
    <mergeCell ref="A1:I1"/>
  </mergeCells>
  <pageMargins left="0.7" right="0.7" top="0.75" bottom="0.75" header="0.3" footer="0.3"/>
  <pageSetup paperSize="9" orientation="landscape"/>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B80DF7-E931-4433-B82B-400E367C590C}">
  <sheetPr filterMode="1">
    <tabColor theme="7" tint="0.79998168889431442"/>
  </sheetPr>
  <dimension ref="A1:M209"/>
  <sheetViews>
    <sheetView workbookViewId="0">
      <pane xSplit="3" ySplit="12" topLeftCell="D116" activePane="bottomRight" state="frozen"/>
      <selection activeCell="H26" sqref="H26"/>
      <selection pane="topRight" activeCell="H26" sqref="H26"/>
      <selection pane="bottomLeft" activeCell="H26" sqref="H26"/>
      <selection pane="bottomRight" activeCell="K76" sqref="K76:K164"/>
    </sheetView>
  </sheetViews>
  <sheetFormatPr defaultRowHeight="13.2"/>
  <cols>
    <col min="1" max="1" width="10.6640625" customWidth="1"/>
    <col min="2" max="2" width="42.109375" customWidth="1"/>
    <col min="3" max="3" width="26.21875" customWidth="1"/>
    <col min="4" max="11" width="13.6640625" customWidth="1"/>
    <col min="12" max="12" width="25.88671875" customWidth="1"/>
    <col min="13" max="13" width="9.21875" bestFit="1" customWidth="1"/>
  </cols>
  <sheetData>
    <row r="1" spans="1:13" s="2" customFormat="1" ht="34.65" customHeight="1">
      <c r="A1" s="26" t="s">
        <v>0</v>
      </c>
      <c r="B1" s="26"/>
      <c r="C1" s="26"/>
      <c r="D1" s="26"/>
      <c r="E1" s="26"/>
      <c r="F1" s="26"/>
      <c r="G1" s="26"/>
      <c r="H1" s="26"/>
      <c r="I1" s="26"/>
      <c r="J1" s="26"/>
      <c r="K1" s="26"/>
      <c r="L1" s="26"/>
      <c r="M1" s="27"/>
    </row>
    <row r="2" spans="1:13" s="2" customFormat="1" ht="12" customHeight="1">
      <c r="A2" s="28" t="s">
        <v>1</v>
      </c>
      <c r="B2" s="29" t="s">
        <v>2</v>
      </c>
      <c r="C2" s="30"/>
      <c r="D2" s="5"/>
      <c r="E2" s="5"/>
      <c r="F2" s="5"/>
      <c r="G2" s="5"/>
      <c r="H2" s="5"/>
      <c r="I2" s="5"/>
      <c r="J2" s="5"/>
      <c r="K2" s="5"/>
      <c r="L2" s="31" t="s">
        <v>86</v>
      </c>
      <c r="M2" s="32"/>
    </row>
    <row r="3" spans="1:13" s="2" customFormat="1" ht="12" customHeight="1">
      <c r="A3" s="28" t="s">
        <v>3</v>
      </c>
      <c r="B3" s="29">
        <v>45840</v>
      </c>
      <c r="C3" s="30"/>
      <c r="D3" s="5"/>
      <c r="E3" s="5"/>
      <c r="F3" s="5"/>
      <c r="G3" s="5"/>
      <c r="H3" s="5"/>
      <c r="I3" s="5"/>
      <c r="J3" s="5"/>
      <c r="K3" s="5"/>
      <c r="L3" s="33" t="s">
        <v>87</v>
      </c>
      <c r="M3" s="34" t="s">
        <v>88</v>
      </c>
    </row>
    <row r="4" spans="1:13" s="2" customFormat="1" ht="12" customHeight="1">
      <c r="A4" s="28" t="s">
        <v>4</v>
      </c>
      <c r="B4" s="30" t="s">
        <v>5</v>
      </c>
      <c r="C4" s="30"/>
      <c r="D4" s="5"/>
      <c r="E4" s="5"/>
      <c r="F4" s="5"/>
      <c r="G4" s="5"/>
      <c r="H4" s="5"/>
      <c r="I4" s="5"/>
      <c r="J4" s="5"/>
      <c r="K4" s="5"/>
      <c r="L4" s="33" t="s">
        <v>89</v>
      </c>
      <c r="M4" s="30" t="s">
        <v>90</v>
      </c>
    </row>
    <row r="5" spans="1:13" s="2" customFormat="1" ht="12" customHeight="1">
      <c r="A5" s="28"/>
      <c r="B5" s="30" t="s">
        <v>6</v>
      </c>
      <c r="C5" s="30"/>
      <c r="D5" s="5"/>
      <c r="E5" s="5"/>
      <c r="F5" s="5"/>
      <c r="G5" s="5"/>
      <c r="H5" s="5"/>
      <c r="I5" s="5"/>
      <c r="J5" s="5"/>
      <c r="K5" s="5"/>
      <c r="L5" s="33" t="s">
        <v>91</v>
      </c>
      <c r="M5" s="30" t="s">
        <v>92</v>
      </c>
    </row>
    <row r="6" spans="1:13" s="2" customFormat="1" ht="12" customHeight="1">
      <c r="A6" s="28" t="s">
        <v>7</v>
      </c>
      <c r="B6" s="30" t="s">
        <v>8</v>
      </c>
      <c r="C6" s="30"/>
      <c r="D6" s="5"/>
      <c r="E6" s="5"/>
      <c r="F6" s="5"/>
      <c r="G6" s="5"/>
      <c r="H6" s="5"/>
      <c r="I6" s="5"/>
      <c r="J6" s="5"/>
      <c r="K6" s="5"/>
      <c r="L6" s="33" t="s">
        <v>93</v>
      </c>
      <c r="M6" s="30" t="s">
        <v>94</v>
      </c>
    </row>
    <row r="7" spans="1:13" s="2" customFormat="1" ht="12" customHeight="1">
      <c r="A7" s="28" t="s">
        <v>9</v>
      </c>
      <c r="B7" s="30" t="s">
        <v>10</v>
      </c>
      <c r="C7" s="30"/>
      <c r="D7" s="5"/>
      <c r="E7" s="5"/>
      <c r="F7" s="5"/>
      <c r="G7" s="5"/>
      <c r="H7" s="5"/>
      <c r="I7" s="5"/>
      <c r="J7" s="5"/>
      <c r="K7" s="5"/>
      <c r="L7" s="33" t="s">
        <v>95</v>
      </c>
      <c r="M7" s="30" t="s">
        <v>96</v>
      </c>
    </row>
    <row r="8" spans="1:13" s="2" customFormat="1" ht="12" customHeight="1">
      <c r="A8" s="28" t="s">
        <v>11</v>
      </c>
      <c r="B8" s="30" t="s">
        <v>12</v>
      </c>
      <c r="C8" s="30"/>
      <c r="D8" s="5"/>
      <c r="E8" s="5"/>
      <c r="F8" s="5"/>
      <c r="G8" s="5"/>
      <c r="H8" s="5"/>
      <c r="I8" s="5"/>
      <c r="J8" s="5"/>
      <c r="K8" s="5"/>
      <c r="L8" s="33" t="s">
        <v>97</v>
      </c>
      <c r="M8" s="30" t="s">
        <v>98</v>
      </c>
    </row>
    <row r="9" spans="1:13" s="2" customFormat="1" ht="12" customHeight="1">
      <c r="A9" s="28" t="s">
        <v>13</v>
      </c>
      <c r="B9" s="30" t="s">
        <v>14</v>
      </c>
      <c r="C9" s="30"/>
      <c r="D9" s="5"/>
      <c r="E9" s="5"/>
      <c r="F9" s="5"/>
      <c r="G9" s="5"/>
      <c r="H9" s="5"/>
      <c r="I9" s="5"/>
      <c r="J9" s="5"/>
      <c r="K9" s="5"/>
      <c r="L9" s="33" t="s">
        <v>99</v>
      </c>
      <c r="M9" s="30" t="s">
        <v>100</v>
      </c>
    </row>
    <row r="10" spans="1:13" s="2" customFormat="1" ht="12" customHeight="1">
      <c r="A10" s="14"/>
      <c r="B10" s="14"/>
      <c r="C10" s="14"/>
      <c r="D10" s="14"/>
      <c r="E10" s="14"/>
      <c r="F10" s="14"/>
      <c r="G10" s="14"/>
      <c r="H10" s="14"/>
      <c r="I10" s="14"/>
      <c r="J10" s="14"/>
      <c r="K10" s="14"/>
      <c r="L10" s="35" t="s">
        <v>101</v>
      </c>
      <c r="M10" s="36" t="s">
        <v>102</v>
      </c>
    </row>
    <row r="11" spans="1:13" s="2" customFormat="1" ht="12" customHeight="1">
      <c r="A11" s="14"/>
      <c r="B11" s="37" t="s">
        <v>103</v>
      </c>
      <c r="C11" s="14"/>
      <c r="D11" s="14"/>
      <c r="E11" s="14"/>
      <c r="F11" s="14"/>
      <c r="G11" s="14"/>
      <c r="H11" s="14"/>
      <c r="I11" s="14"/>
      <c r="J11" s="14"/>
      <c r="K11" s="14"/>
      <c r="L11" s="5"/>
      <c r="M11" s="14"/>
    </row>
    <row r="12" spans="1:13" s="2" customFormat="1" ht="32.4" customHeight="1">
      <c r="A12" s="38" t="s">
        <v>15</v>
      </c>
      <c r="B12" s="38" t="s">
        <v>17</v>
      </c>
      <c r="C12" s="38" t="s">
        <v>104</v>
      </c>
      <c r="D12" s="39" t="s">
        <v>87</v>
      </c>
      <c r="E12" s="39" t="s">
        <v>89</v>
      </c>
      <c r="F12" s="39" t="s">
        <v>91</v>
      </c>
      <c r="G12" s="39" t="s">
        <v>93</v>
      </c>
      <c r="H12" s="39" t="s">
        <v>95</v>
      </c>
      <c r="I12" s="39" t="s">
        <v>101</v>
      </c>
      <c r="J12" s="39" t="s">
        <v>97</v>
      </c>
      <c r="K12" s="39" t="s">
        <v>99</v>
      </c>
      <c r="L12" s="40" t="s">
        <v>105</v>
      </c>
    </row>
    <row r="13" spans="1:13" s="2" customFormat="1" ht="19.2" hidden="1" customHeight="1">
      <c r="A13" s="41" t="s">
        <v>24</v>
      </c>
      <c r="B13" s="42" t="s">
        <v>106</v>
      </c>
      <c r="C13" s="42" t="s">
        <v>107</v>
      </c>
      <c r="D13" s="43">
        <v>29</v>
      </c>
      <c r="E13" s="43">
        <v>48</v>
      </c>
      <c r="F13" s="43">
        <v>4</v>
      </c>
      <c r="G13" s="43"/>
      <c r="H13" s="43"/>
      <c r="I13" s="43"/>
      <c r="J13" s="43"/>
      <c r="K13" s="43">
        <v>29</v>
      </c>
      <c r="L13" s="11">
        <v>110</v>
      </c>
    </row>
    <row r="14" spans="1:13" s="2" customFormat="1" ht="19.2" hidden="1" customHeight="1">
      <c r="A14" s="41" t="s">
        <v>24</v>
      </c>
      <c r="B14" s="42" t="str">
        <f t="shared" ref="B14:B15" si="0">B13</f>
        <v>B Aarde, Economie en Duurzaamheid</v>
      </c>
      <c r="C14" s="42" t="s">
        <v>108</v>
      </c>
      <c r="D14" s="43">
        <v>1</v>
      </c>
      <c r="E14" s="43"/>
      <c r="F14" s="43"/>
      <c r="G14" s="43"/>
      <c r="H14" s="43"/>
      <c r="I14" s="43"/>
      <c r="J14" s="43"/>
      <c r="K14" s="43"/>
      <c r="L14" s="11">
        <v>1</v>
      </c>
    </row>
    <row r="15" spans="1:13" s="2" customFormat="1" ht="19.2" hidden="1" customHeight="1">
      <c r="A15" s="41" t="s">
        <v>24</v>
      </c>
      <c r="B15" s="42" t="str">
        <f t="shared" si="0"/>
        <v>B Aarde, Economie en Duurzaamheid</v>
      </c>
      <c r="C15" s="42" t="s">
        <v>109</v>
      </c>
      <c r="D15" s="43">
        <v>2</v>
      </c>
      <c r="E15" s="43"/>
      <c r="F15" s="43">
        <v>1</v>
      </c>
      <c r="G15" s="43"/>
      <c r="H15" s="43"/>
      <c r="I15" s="43"/>
      <c r="J15" s="43"/>
      <c r="K15" s="43"/>
      <c r="L15" s="11">
        <v>3</v>
      </c>
    </row>
    <row r="16" spans="1:13" s="2" customFormat="1" ht="19.2" customHeight="1">
      <c r="A16" s="44" t="s">
        <v>24</v>
      </c>
      <c r="B16" s="45" t="s">
        <v>110</v>
      </c>
      <c r="C16" s="46" t="s">
        <v>105</v>
      </c>
      <c r="D16" s="47">
        <v>32</v>
      </c>
      <c r="E16" s="47">
        <v>48</v>
      </c>
      <c r="F16" s="47">
        <v>5</v>
      </c>
      <c r="G16" s="47"/>
      <c r="H16" s="47"/>
      <c r="I16" s="47"/>
      <c r="J16" s="47"/>
      <c r="K16" s="47">
        <v>29</v>
      </c>
      <c r="L16" s="47">
        <v>114</v>
      </c>
    </row>
    <row r="17" spans="1:12" s="2" customFormat="1" ht="19.2" hidden="1" customHeight="1">
      <c r="A17" s="41" t="s">
        <v>24</v>
      </c>
      <c r="B17" s="42" t="s">
        <v>111</v>
      </c>
      <c r="C17" s="42" t="s">
        <v>107</v>
      </c>
      <c r="D17" s="43">
        <v>14</v>
      </c>
      <c r="E17" s="43">
        <v>30</v>
      </c>
      <c r="F17" s="43">
        <v>2</v>
      </c>
      <c r="G17" s="43"/>
      <c r="H17" s="43"/>
      <c r="I17" s="43"/>
      <c r="J17" s="43"/>
      <c r="K17" s="43">
        <v>7</v>
      </c>
      <c r="L17" s="11">
        <v>53</v>
      </c>
    </row>
    <row r="18" spans="1:12" s="2" customFormat="1" ht="19.2" hidden="1" customHeight="1">
      <c r="A18" s="41" t="s">
        <v>24</v>
      </c>
      <c r="B18" s="42" t="str">
        <f t="shared" ref="B18:B19" si="1">B17</f>
        <v>B Aardwetenschappen</v>
      </c>
      <c r="C18" s="42" t="s">
        <v>108</v>
      </c>
      <c r="D18" s="43">
        <v>1</v>
      </c>
      <c r="E18" s="43"/>
      <c r="F18" s="43">
        <v>1</v>
      </c>
      <c r="G18" s="43"/>
      <c r="H18" s="43"/>
      <c r="I18" s="43"/>
      <c r="J18" s="43"/>
      <c r="K18" s="43"/>
      <c r="L18" s="11">
        <v>2</v>
      </c>
    </row>
    <row r="19" spans="1:12" s="2" customFormat="1" ht="19.2" hidden="1" customHeight="1">
      <c r="A19" s="41" t="s">
        <v>24</v>
      </c>
      <c r="B19" s="42" t="str">
        <f t="shared" si="1"/>
        <v>B Aardwetenschappen</v>
      </c>
      <c r="C19" s="42" t="s">
        <v>109</v>
      </c>
      <c r="D19" s="43"/>
      <c r="E19" s="43">
        <v>1</v>
      </c>
      <c r="F19" s="43"/>
      <c r="G19" s="43"/>
      <c r="H19" s="43"/>
      <c r="I19" s="43"/>
      <c r="J19" s="43"/>
      <c r="K19" s="43"/>
      <c r="L19" s="11">
        <v>1</v>
      </c>
    </row>
    <row r="20" spans="1:12" s="2" customFormat="1" ht="19.2" customHeight="1">
      <c r="A20" s="44" t="s">
        <v>24</v>
      </c>
      <c r="B20" s="45" t="s">
        <v>112</v>
      </c>
      <c r="C20" s="46" t="s">
        <v>105</v>
      </c>
      <c r="D20" s="47">
        <v>15</v>
      </c>
      <c r="E20" s="47">
        <v>31</v>
      </c>
      <c r="F20" s="47">
        <v>3</v>
      </c>
      <c r="G20" s="47"/>
      <c r="H20" s="47"/>
      <c r="I20" s="47"/>
      <c r="J20" s="47"/>
      <c r="K20" s="47">
        <v>7</v>
      </c>
      <c r="L20" s="47">
        <v>56</v>
      </c>
    </row>
    <row r="21" spans="1:12" s="2" customFormat="1" ht="19.2" hidden="1" customHeight="1">
      <c r="A21" s="41" t="s">
        <v>24</v>
      </c>
      <c r="B21" s="42" t="s">
        <v>113</v>
      </c>
      <c r="C21" s="42" t="s">
        <v>107</v>
      </c>
      <c r="D21" s="43">
        <v>58</v>
      </c>
      <c r="E21" s="43">
        <v>103</v>
      </c>
      <c r="F21" s="43">
        <v>15</v>
      </c>
      <c r="G21" s="43">
        <v>23</v>
      </c>
      <c r="H21" s="43">
        <v>1</v>
      </c>
      <c r="I21" s="43">
        <v>1</v>
      </c>
      <c r="J21" s="43"/>
      <c r="K21" s="43">
        <v>25</v>
      </c>
      <c r="L21" s="11">
        <v>226</v>
      </c>
    </row>
    <row r="22" spans="1:12" s="2" customFormat="1" ht="19.2" hidden="1" customHeight="1">
      <c r="A22" s="41" t="s">
        <v>24</v>
      </c>
      <c r="B22" s="42" t="str">
        <f t="shared" ref="B22:B23" si="2">B21</f>
        <v>B Artificial Intelligence</v>
      </c>
      <c r="C22" s="42" t="s">
        <v>108</v>
      </c>
      <c r="D22" s="43">
        <v>3</v>
      </c>
      <c r="E22" s="43">
        <v>2</v>
      </c>
      <c r="F22" s="43">
        <v>25</v>
      </c>
      <c r="G22" s="43">
        <v>117</v>
      </c>
      <c r="H22" s="43">
        <v>2</v>
      </c>
      <c r="I22" s="43">
        <v>2</v>
      </c>
      <c r="J22" s="43"/>
      <c r="K22" s="43">
        <v>6</v>
      </c>
      <c r="L22" s="11">
        <v>157</v>
      </c>
    </row>
    <row r="23" spans="1:12" s="2" customFormat="1" ht="19.2" hidden="1" customHeight="1">
      <c r="A23" s="41" t="s">
        <v>24</v>
      </c>
      <c r="B23" s="42" t="str">
        <f t="shared" si="2"/>
        <v>B Artificial Intelligence</v>
      </c>
      <c r="C23" s="42" t="s">
        <v>109</v>
      </c>
      <c r="D23" s="43">
        <v>9</v>
      </c>
      <c r="E23" s="43">
        <v>4</v>
      </c>
      <c r="F23" s="43">
        <v>35</v>
      </c>
      <c r="G23" s="43">
        <v>110</v>
      </c>
      <c r="H23" s="43">
        <v>1</v>
      </c>
      <c r="I23" s="43">
        <v>1</v>
      </c>
      <c r="J23" s="43"/>
      <c r="K23" s="43">
        <v>5</v>
      </c>
      <c r="L23" s="11">
        <v>165</v>
      </c>
    </row>
    <row r="24" spans="1:12" s="2" customFormat="1" ht="19.2" customHeight="1">
      <c r="A24" s="44" t="s">
        <v>24</v>
      </c>
      <c r="B24" s="45" t="s">
        <v>114</v>
      </c>
      <c r="C24" s="46" t="s">
        <v>105</v>
      </c>
      <c r="D24" s="47">
        <v>70</v>
      </c>
      <c r="E24" s="47">
        <v>109</v>
      </c>
      <c r="F24" s="47">
        <v>75</v>
      </c>
      <c r="G24" s="47">
        <v>250</v>
      </c>
      <c r="H24" s="47">
        <v>4</v>
      </c>
      <c r="I24" s="47">
        <v>4</v>
      </c>
      <c r="J24" s="47"/>
      <c r="K24" s="47">
        <v>36</v>
      </c>
      <c r="L24" s="47">
        <v>548</v>
      </c>
    </row>
    <row r="25" spans="1:12" s="2" customFormat="1" ht="19.2" hidden="1" customHeight="1">
      <c r="A25" s="41" t="s">
        <v>24</v>
      </c>
      <c r="B25" s="42" t="s">
        <v>115</v>
      </c>
      <c r="C25" s="42" t="s">
        <v>107</v>
      </c>
      <c r="D25" s="43">
        <v>24</v>
      </c>
      <c r="E25" s="43">
        <v>71</v>
      </c>
      <c r="F25" s="43">
        <v>8</v>
      </c>
      <c r="G25" s="43"/>
      <c r="H25" s="43"/>
      <c r="I25" s="43"/>
      <c r="J25" s="43"/>
      <c r="K25" s="43">
        <v>25</v>
      </c>
      <c r="L25" s="11">
        <v>128</v>
      </c>
    </row>
    <row r="26" spans="1:12" s="2" customFormat="1" ht="19.2" hidden="1" customHeight="1">
      <c r="A26" s="41" t="s">
        <v>24</v>
      </c>
      <c r="B26" s="42" t="str">
        <f t="shared" ref="B26:B27" si="3">B25</f>
        <v>B Biologie</v>
      </c>
      <c r="C26" s="42" t="s">
        <v>108</v>
      </c>
      <c r="D26" s="43">
        <v>1</v>
      </c>
      <c r="E26" s="43">
        <v>4</v>
      </c>
      <c r="F26" s="43">
        <v>4</v>
      </c>
      <c r="G26" s="43"/>
      <c r="H26" s="43"/>
      <c r="I26" s="43"/>
      <c r="J26" s="43"/>
      <c r="K26" s="43"/>
      <c r="L26" s="11">
        <v>9</v>
      </c>
    </row>
    <row r="27" spans="1:12" s="2" customFormat="1" ht="19.2" hidden="1" customHeight="1">
      <c r="A27" s="41" t="s">
        <v>24</v>
      </c>
      <c r="B27" s="42" t="str">
        <f t="shared" si="3"/>
        <v>B Biologie</v>
      </c>
      <c r="C27" s="42" t="s">
        <v>109</v>
      </c>
      <c r="D27" s="43">
        <v>2</v>
      </c>
      <c r="E27" s="43">
        <v>3</v>
      </c>
      <c r="F27" s="43">
        <v>1</v>
      </c>
      <c r="G27" s="43">
        <v>1</v>
      </c>
      <c r="H27" s="43"/>
      <c r="I27" s="43"/>
      <c r="J27" s="43"/>
      <c r="K27" s="43"/>
      <c r="L27" s="11">
        <v>7</v>
      </c>
    </row>
    <row r="28" spans="1:12" s="2" customFormat="1" ht="19.2" customHeight="1">
      <c r="A28" s="44" t="s">
        <v>24</v>
      </c>
      <c r="B28" s="45" t="s">
        <v>116</v>
      </c>
      <c r="C28" s="46" t="s">
        <v>105</v>
      </c>
      <c r="D28" s="47">
        <v>27</v>
      </c>
      <c r="E28" s="47">
        <v>78</v>
      </c>
      <c r="F28" s="47">
        <v>13</v>
      </c>
      <c r="G28" s="47">
        <v>1</v>
      </c>
      <c r="H28" s="47"/>
      <c r="I28" s="47"/>
      <c r="J28" s="47"/>
      <c r="K28" s="47">
        <v>25</v>
      </c>
      <c r="L28" s="47">
        <v>144</v>
      </c>
    </row>
    <row r="29" spans="1:12" s="2" customFormat="1" ht="19.2" hidden="1" customHeight="1">
      <c r="A29" s="41" t="s">
        <v>24</v>
      </c>
      <c r="B29" s="42" t="s">
        <v>117</v>
      </c>
      <c r="C29" s="42" t="s">
        <v>107</v>
      </c>
      <c r="D29" s="43">
        <v>1</v>
      </c>
      <c r="E29" s="43">
        <v>74</v>
      </c>
      <c r="F29" s="43">
        <v>11</v>
      </c>
      <c r="G29" s="43">
        <v>13</v>
      </c>
      <c r="H29" s="43"/>
      <c r="I29" s="43"/>
      <c r="J29" s="43"/>
      <c r="K29" s="43">
        <v>39</v>
      </c>
      <c r="L29" s="11">
        <v>138</v>
      </c>
    </row>
    <row r="30" spans="1:12" s="2" customFormat="1" ht="19.2" hidden="1" customHeight="1">
      <c r="A30" s="41" t="s">
        <v>24</v>
      </c>
      <c r="B30" s="42" t="str">
        <f t="shared" ref="B30:B31" si="4">B29</f>
        <v>B Biomedical Sciences</v>
      </c>
      <c r="C30" s="42" t="s">
        <v>108</v>
      </c>
      <c r="D30" s="43"/>
      <c r="E30" s="43">
        <v>2</v>
      </c>
      <c r="F30" s="43">
        <v>29</v>
      </c>
      <c r="G30" s="43">
        <v>35</v>
      </c>
      <c r="H30" s="43">
        <v>3</v>
      </c>
      <c r="I30" s="43"/>
      <c r="J30" s="43"/>
      <c r="K30" s="43">
        <v>6</v>
      </c>
      <c r="L30" s="11">
        <v>75</v>
      </c>
    </row>
    <row r="31" spans="1:12" s="2" customFormat="1" ht="19.2" hidden="1" customHeight="1">
      <c r="A31" s="41" t="s">
        <v>24</v>
      </c>
      <c r="B31" s="42" t="str">
        <f t="shared" si="4"/>
        <v>B Biomedical Sciences</v>
      </c>
      <c r="C31" s="42" t="s">
        <v>109</v>
      </c>
      <c r="D31" s="43"/>
      <c r="E31" s="43">
        <v>1</v>
      </c>
      <c r="F31" s="43">
        <v>17</v>
      </c>
      <c r="G31" s="43">
        <v>18</v>
      </c>
      <c r="H31" s="43"/>
      <c r="I31" s="43"/>
      <c r="J31" s="43"/>
      <c r="K31" s="43">
        <v>2</v>
      </c>
      <c r="L31" s="11">
        <v>38</v>
      </c>
    </row>
    <row r="32" spans="1:12" s="2" customFormat="1" ht="19.2" customHeight="1">
      <c r="A32" s="44" t="s">
        <v>24</v>
      </c>
      <c r="B32" s="45" t="s">
        <v>118</v>
      </c>
      <c r="C32" s="46" t="s">
        <v>105</v>
      </c>
      <c r="D32" s="47">
        <v>1</v>
      </c>
      <c r="E32" s="47">
        <v>77</v>
      </c>
      <c r="F32" s="47">
        <v>57</v>
      </c>
      <c r="G32" s="47">
        <v>66</v>
      </c>
      <c r="H32" s="47">
        <v>3</v>
      </c>
      <c r="I32" s="47"/>
      <c r="J32" s="47"/>
      <c r="K32" s="47">
        <v>47</v>
      </c>
      <c r="L32" s="47">
        <v>251</v>
      </c>
    </row>
    <row r="33" spans="1:12" s="2" customFormat="1" ht="19.2" hidden="1" customHeight="1">
      <c r="A33" s="41" t="s">
        <v>24</v>
      </c>
      <c r="B33" s="42" t="s">
        <v>119</v>
      </c>
      <c r="C33" s="42" t="s">
        <v>107</v>
      </c>
      <c r="D33" s="43">
        <v>35</v>
      </c>
      <c r="E33" s="43">
        <v>44</v>
      </c>
      <c r="F33" s="43">
        <v>11</v>
      </c>
      <c r="G33" s="43">
        <v>2</v>
      </c>
      <c r="H33" s="43">
        <v>2</v>
      </c>
      <c r="I33" s="43"/>
      <c r="J33" s="43"/>
      <c r="K33" s="43">
        <v>8</v>
      </c>
      <c r="L33" s="11">
        <v>102</v>
      </c>
    </row>
    <row r="34" spans="1:12" s="2" customFormat="1" ht="19.2" hidden="1" customHeight="1">
      <c r="A34" s="41" t="s">
        <v>24</v>
      </c>
      <c r="B34" s="42" t="str">
        <f t="shared" ref="B34:B35" si="5">B33</f>
        <v>B Business Analytics</v>
      </c>
      <c r="C34" s="42" t="s">
        <v>108</v>
      </c>
      <c r="D34" s="43">
        <v>1</v>
      </c>
      <c r="E34" s="43">
        <v>5</v>
      </c>
      <c r="F34" s="43">
        <v>15</v>
      </c>
      <c r="G34" s="43">
        <v>27</v>
      </c>
      <c r="H34" s="43"/>
      <c r="I34" s="43"/>
      <c r="J34" s="43"/>
      <c r="K34" s="43">
        <v>2</v>
      </c>
      <c r="L34" s="11">
        <v>50</v>
      </c>
    </row>
    <row r="35" spans="1:12" s="2" customFormat="1" ht="19.2" hidden="1" customHeight="1">
      <c r="A35" s="41" t="s">
        <v>24</v>
      </c>
      <c r="B35" s="42" t="str">
        <f t="shared" si="5"/>
        <v>B Business Analytics</v>
      </c>
      <c r="C35" s="42" t="s">
        <v>109</v>
      </c>
      <c r="D35" s="43">
        <v>5</v>
      </c>
      <c r="E35" s="43">
        <v>2</v>
      </c>
      <c r="F35" s="43">
        <v>24</v>
      </c>
      <c r="G35" s="43">
        <v>22</v>
      </c>
      <c r="H35" s="43">
        <v>3</v>
      </c>
      <c r="I35" s="43"/>
      <c r="J35" s="43"/>
      <c r="K35" s="43">
        <v>1</v>
      </c>
      <c r="L35" s="11">
        <v>57</v>
      </c>
    </row>
    <row r="36" spans="1:12" s="2" customFormat="1" ht="19.2" customHeight="1">
      <c r="A36" s="44" t="s">
        <v>24</v>
      </c>
      <c r="B36" s="45" t="s">
        <v>120</v>
      </c>
      <c r="C36" s="46" t="s">
        <v>105</v>
      </c>
      <c r="D36" s="47">
        <v>41</v>
      </c>
      <c r="E36" s="47">
        <v>51</v>
      </c>
      <c r="F36" s="47">
        <v>50</v>
      </c>
      <c r="G36" s="47">
        <v>51</v>
      </c>
      <c r="H36" s="47">
        <v>5</v>
      </c>
      <c r="I36" s="47"/>
      <c r="J36" s="47"/>
      <c r="K36" s="47">
        <v>11</v>
      </c>
      <c r="L36" s="47">
        <v>209</v>
      </c>
    </row>
    <row r="37" spans="1:12" s="2" customFormat="1" ht="19.2" hidden="1" customHeight="1">
      <c r="A37" s="41" t="s">
        <v>24</v>
      </c>
      <c r="B37" s="42" t="s">
        <v>121</v>
      </c>
      <c r="C37" s="42" t="s">
        <v>107</v>
      </c>
      <c r="D37" s="43"/>
      <c r="E37" s="43">
        <v>27</v>
      </c>
      <c r="F37" s="43">
        <v>8</v>
      </c>
      <c r="G37" s="43">
        <v>8</v>
      </c>
      <c r="H37" s="43"/>
      <c r="I37" s="43"/>
      <c r="J37" s="43"/>
      <c r="K37" s="43">
        <v>23</v>
      </c>
      <c r="L37" s="11">
        <v>66</v>
      </c>
    </row>
    <row r="38" spans="1:12" s="2" customFormat="1" ht="19.2" hidden="1" customHeight="1">
      <c r="A38" s="41" t="s">
        <v>24</v>
      </c>
      <c r="B38" s="42" t="str">
        <f t="shared" ref="B38:B39" si="6">B37</f>
        <v>B Computer Science</v>
      </c>
      <c r="C38" s="42" t="s">
        <v>108</v>
      </c>
      <c r="D38" s="43"/>
      <c r="E38" s="43"/>
      <c r="F38" s="43">
        <v>22</v>
      </c>
      <c r="G38" s="43">
        <v>63</v>
      </c>
      <c r="H38" s="43"/>
      <c r="I38" s="43"/>
      <c r="J38" s="43"/>
      <c r="K38" s="43">
        <v>5</v>
      </c>
      <c r="L38" s="11">
        <v>90</v>
      </c>
    </row>
    <row r="39" spans="1:12" s="2" customFormat="1" ht="19.2" hidden="1" customHeight="1">
      <c r="A39" s="41" t="s">
        <v>24</v>
      </c>
      <c r="B39" s="42" t="str">
        <f t="shared" si="6"/>
        <v>B Computer Science</v>
      </c>
      <c r="C39" s="42" t="s">
        <v>109</v>
      </c>
      <c r="D39" s="43"/>
      <c r="E39" s="43">
        <v>1</v>
      </c>
      <c r="F39" s="43">
        <v>19</v>
      </c>
      <c r="G39" s="43">
        <v>34</v>
      </c>
      <c r="H39" s="43">
        <v>2</v>
      </c>
      <c r="I39" s="43"/>
      <c r="J39" s="43"/>
      <c r="K39" s="43">
        <v>4</v>
      </c>
      <c r="L39" s="11">
        <v>60</v>
      </c>
    </row>
    <row r="40" spans="1:12" s="2" customFormat="1" ht="19.2" customHeight="1">
      <c r="A40" s="44" t="s">
        <v>24</v>
      </c>
      <c r="B40" s="45" t="s">
        <v>122</v>
      </c>
      <c r="C40" s="46" t="s">
        <v>105</v>
      </c>
      <c r="D40" s="47"/>
      <c r="E40" s="47">
        <v>28</v>
      </c>
      <c r="F40" s="47">
        <v>49</v>
      </c>
      <c r="G40" s="47">
        <v>105</v>
      </c>
      <c r="H40" s="47">
        <v>2</v>
      </c>
      <c r="I40" s="47"/>
      <c r="J40" s="47"/>
      <c r="K40" s="47">
        <v>32</v>
      </c>
      <c r="L40" s="47">
        <v>216</v>
      </c>
    </row>
    <row r="41" spans="1:12" s="2" customFormat="1" ht="19.2" hidden="1" customHeight="1">
      <c r="A41" s="41" t="s">
        <v>24</v>
      </c>
      <c r="B41" s="42" t="s">
        <v>123</v>
      </c>
      <c r="C41" s="42" t="s">
        <v>107</v>
      </c>
      <c r="D41" s="43">
        <v>86</v>
      </c>
      <c r="E41" s="43">
        <v>240</v>
      </c>
      <c r="F41" s="43">
        <v>15</v>
      </c>
      <c r="G41" s="43"/>
      <c r="H41" s="43"/>
      <c r="I41" s="43"/>
      <c r="J41" s="43"/>
      <c r="K41" s="43">
        <v>26</v>
      </c>
      <c r="L41" s="11">
        <v>367</v>
      </c>
    </row>
    <row r="42" spans="1:12" s="2" customFormat="1" ht="19.2" hidden="1" customHeight="1">
      <c r="A42" s="41" t="s">
        <v>24</v>
      </c>
      <c r="B42" s="42" t="str">
        <f t="shared" ref="B42:B43" si="7">B41</f>
        <v>B Farmaceutische Wetenschappen</v>
      </c>
      <c r="C42" s="42" t="s">
        <v>108</v>
      </c>
      <c r="D42" s="43">
        <v>1</v>
      </c>
      <c r="E42" s="43">
        <v>4</v>
      </c>
      <c r="F42" s="43"/>
      <c r="G42" s="43"/>
      <c r="H42" s="43"/>
      <c r="I42" s="43"/>
      <c r="J42" s="43"/>
      <c r="K42" s="43">
        <v>1</v>
      </c>
      <c r="L42" s="11">
        <v>6</v>
      </c>
    </row>
    <row r="43" spans="1:12" s="2" customFormat="1" ht="19.2" hidden="1" customHeight="1">
      <c r="A43" s="41" t="s">
        <v>24</v>
      </c>
      <c r="B43" s="42" t="str">
        <f t="shared" si="7"/>
        <v>B Farmaceutische Wetenschappen</v>
      </c>
      <c r="C43" s="42" t="s">
        <v>109</v>
      </c>
      <c r="D43" s="43">
        <v>7</v>
      </c>
      <c r="E43" s="43">
        <v>4</v>
      </c>
      <c r="F43" s="43">
        <v>2</v>
      </c>
      <c r="G43" s="43">
        <v>12</v>
      </c>
      <c r="H43" s="43"/>
      <c r="I43" s="43"/>
      <c r="J43" s="43"/>
      <c r="K43" s="43"/>
      <c r="L43" s="11">
        <v>25</v>
      </c>
    </row>
    <row r="44" spans="1:12" s="2" customFormat="1" ht="19.2" customHeight="1">
      <c r="A44" s="44" t="s">
        <v>24</v>
      </c>
      <c r="B44" s="45" t="s">
        <v>124</v>
      </c>
      <c r="C44" s="46" t="s">
        <v>105</v>
      </c>
      <c r="D44" s="47">
        <v>94</v>
      </c>
      <c r="E44" s="47">
        <v>248</v>
      </c>
      <c r="F44" s="47">
        <v>17</v>
      </c>
      <c r="G44" s="47">
        <v>12</v>
      </c>
      <c r="H44" s="47"/>
      <c r="I44" s="47"/>
      <c r="J44" s="47"/>
      <c r="K44" s="47">
        <v>27</v>
      </c>
      <c r="L44" s="47">
        <v>398</v>
      </c>
    </row>
    <row r="45" spans="1:12" s="2" customFormat="1" ht="19.2" hidden="1" customHeight="1">
      <c r="A45" s="41" t="s">
        <v>24</v>
      </c>
      <c r="B45" s="42" t="s">
        <v>125</v>
      </c>
      <c r="C45" s="42" t="s">
        <v>107</v>
      </c>
      <c r="D45" s="43"/>
      <c r="E45" s="43">
        <v>56</v>
      </c>
      <c r="F45" s="43">
        <v>8</v>
      </c>
      <c r="G45" s="43"/>
      <c r="H45" s="43"/>
      <c r="I45" s="43"/>
      <c r="J45" s="43"/>
      <c r="K45" s="43">
        <v>36</v>
      </c>
      <c r="L45" s="11">
        <v>100</v>
      </c>
    </row>
    <row r="46" spans="1:12" s="2" customFormat="1" ht="19.2" hidden="1" customHeight="1">
      <c r="A46" s="41" t="s">
        <v>24</v>
      </c>
      <c r="B46" s="42" t="str">
        <f t="shared" ref="B46:B47" si="8">B45</f>
        <v>B Gezondheid en Leven</v>
      </c>
      <c r="C46" s="42" t="s">
        <v>108</v>
      </c>
      <c r="D46" s="43"/>
      <c r="E46" s="43"/>
      <c r="F46" s="43">
        <v>1</v>
      </c>
      <c r="G46" s="43"/>
      <c r="H46" s="43"/>
      <c r="I46" s="43"/>
      <c r="J46" s="43"/>
      <c r="K46" s="43">
        <v>1</v>
      </c>
      <c r="L46" s="11">
        <v>2</v>
      </c>
    </row>
    <row r="47" spans="1:12" s="2" customFormat="1" ht="18.600000000000001" hidden="1" customHeight="1">
      <c r="A47" s="41" t="s">
        <v>24</v>
      </c>
      <c r="B47" s="42" t="str">
        <f t="shared" si="8"/>
        <v>B Gezondheid en Leven</v>
      </c>
      <c r="C47" s="42" t="s">
        <v>109</v>
      </c>
      <c r="D47" s="43"/>
      <c r="E47" s="43"/>
      <c r="F47" s="43"/>
      <c r="G47" s="43"/>
      <c r="H47" s="43"/>
      <c r="I47" s="43"/>
      <c r="J47" s="43"/>
      <c r="K47" s="43"/>
      <c r="L47" s="11"/>
    </row>
    <row r="48" spans="1:12" s="2" customFormat="1" ht="19.2" customHeight="1">
      <c r="A48" s="44" t="s">
        <v>24</v>
      </c>
      <c r="B48" s="45" t="s">
        <v>126</v>
      </c>
      <c r="C48" s="46" t="s">
        <v>105</v>
      </c>
      <c r="D48" s="47"/>
      <c r="E48" s="47">
        <v>56</v>
      </c>
      <c r="F48" s="47">
        <v>9</v>
      </c>
      <c r="G48" s="47"/>
      <c r="H48" s="47"/>
      <c r="I48" s="47"/>
      <c r="J48" s="47"/>
      <c r="K48" s="47">
        <v>37</v>
      </c>
      <c r="L48" s="47">
        <v>102</v>
      </c>
    </row>
    <row r="49" spans="1:12" s="2" customFormat="1" ht="19.2" hidden="1" customHeight="1">
      <c r="A49" s="41" t="s">
        <v>24</v>
      </c>
      <c r="B49" s="42" t="s">
        <v>127</v>
      </c>
      <c r="C49" s="42" t="s">
        <v>107</v>
      </c>
      <c r="D49" s="43">
        <v>97</v>
      </c>
      <c r="E49" s="43">
        <v>186</v>
      </c>
      <c r="F49" s="43">
        <v>11</v>
      </c>
      <c r="G49" s="43"/>
      <c r="H49" s="43"/>
      <c r="I49" s="43"/>
      <c r="J49" s="43"/>
      <c r="K49" s="43">
        <v>58</v>
      </c>
      <c r="L49" s="11">
        <v>352</v>
      </c>
    </row>
    <row r="50" spans="1:12" s="2" customFormat="1" ht="18.600000000000001" hidden="1" customHeight="1">
      <c r="A50" s="41" t="s">
        <v>24</v>
      </c>
      <c r="B50" s="42" t="str">
        <f t="shared" ref="B50:B51" si="9">B49</f>
        <v>B Gezondheidswetenschappen</v>
      </c>
      <c r="C50" s="42" t="s">
        <v>108</v>
      </c>
      <c r="D50" s="43"/>
      <c r="E50" s="43"/>
      <c r="F50" s="43"/>
      <c r="G50" s="43"/>
      <c r="H50" s="43"/>
      <c r="I50" s="43"/>
      <c r="J50" s="43"/>
      <c r="K50" s="43"/>
      <c r="L50" s="11"/>
    </row>
    <row r="51" spans="1:12" s="2" customFormat="1" ht="19.2" hidden="1" customHeight="1">
      <c r="A51" s="41" t="s">
        <v>24</v>
      </c>
      <c r="B51" s="42" t="str">
        <f t="shared" si="9"/>
        <v>B Gezondheidswetenschappen</v>
      </c>
      <c r="C51" s="42" t="s">
        <v>109</v>
      </c>
      <c r="D51" s="43">
        <v>1</v>
      </c>
      <c r="E51" s="43">
        <v>3</v>
      </c>
      <c r="F51" s="43"/>
      <c r="G51" s="43"/>
      <c r="H51" s="43"/>
      <c r="I51" s="43"/>
      <c r="J51" s="43"/>
      <c r="K51" s="43"/>
      <c r="L51" s="11">
        <v>4</v>
      </c>
    </row>
    <row r="52" spans="1:12" s="2" customFormat="1" ht="19.2" customHeight="1">
      <c r="A52" s="44" t="s">
        <v>24</v>
      </c>
      <c r="B52" s="45" t="s">
        <v>128</v>
      </c>
      <c r="C52" s="46" t="s">
        <v>105</v>
      </c>
      <c r="D52" s="47">
        <v>98</v>
      </c>
      <c r="E52" s="47">
        <v>189</v>
      </c>
      <c r="F52" s="47">
        <v>11</v>
      </c>
      <c r="G52" s="47"/>
      <c r="H52" s="47"/>
      <c r="I52" s="47"/>
      <c r="J52" s="47"/>
      <c r="K52" s="47">
        <v>58</v>
      </c>
      <c r="L52" s="47">
        <v>356</v>
      </c>
    </row>
    <row r="53" spans="1:12" s="2" customFormat="1" ht="19.2" hidden="1" customHeight="1">
      <c r="A53" s="41" t="s">
        <v>24</v>
      </c>
      <c r="B53" s="42" t="s">
        <v>129</v>
      </c>
      <c r="C53" s="42" t="s">
        <v>107</v>
      </c>
      <c r="D53" s="43">
        <v>17</v>
      </c>
      <c r="E53" s="43">
        <v>20</v>
      </c>
      <c r="F53" s="43">
        <v>9</v>
      </c>
      <c r="G53" s="43">
        <v>9</v>
      </c>
      <c r="H53" s="43">
        <v>2</v>
      </c>
      <c r="I53" s="43"/>
      <c r="J53" s="43"/>
      <c r="K53" s="43">
        <v>11</v>
      </c>
      <c r="L53" s="11">
        <v>68</v>
      </c>
    </row>
    <row r="54" spans="1:12" s="2" customFormat="1" ht="19.2" hidden="1" customHeight="1">
      <c r="A54" s="41" t="s">
        <v>24</v>
      </c>
      <c r="B54" s="42" t="str">
        <f t="shared" ref="B54:B55" si="10">B53</f>
        <v>B Mathematics</v>
      </c>
      <c r="C54" s="42" t="s">
        <v>108</v>
      </c>
      <c r="D54" s="43">
        <v>4</v>
      </c>
      <c r="E54" s="43">
        <v>2</v>
      </c>
      <c r="F54" s="43">
        <v>8</v>
      </c>
      <c r="G54" s="43">
        <v>47</v>
      </c>
      <c r="H54" s="43">
        <v>2</v>
      </c>
      <c r="I54" s="43">
        <v>1</v>
      </c>
      <c r="J54" s="43"/>
      <c r="K54" s="43">
        <v>7</v>
      </c>
      <c r="L54" s="11">
        <v>71</v>
      </c>
    </row>
    <row r="55" spans="1:12" s="2" customFormat="1" ht="19.2" hidden="1" customHeight="1">
      <c r="A55" s="41" t="s">
        <v>24</v>
      </c>
      <c r="B55" s="42" t="str">
        <f t="shared" si="10"/>
        <v>B Mathematics</v>
      </c>
      <c r="C55" s="42" t="s">
        <v>109</v>
      </c>
      <c r="D55" s="43">
        <v>2</v>
      </c>
      <c r="E55" s="43">
        <v>2</v>
      </c>
      <c r="F55" s="43">
        <v>8</v>
      </c>
      <c r="G55" s="43">
        <v>14</v>
      </c>
      <c r="H55" s="43">
        <v>2</v>
      </c>
      <c r="I55" s="43"/>
      <c r="J55" s="43"/>
      <c r="K55" s="43"/>
      <c r="L55" s="11">
        <v>28</v>
      </c>
    </row>
    <row r="56" spans="1:12" s="2" customFormat="1" ht="19.2" customHeight="1">
      <c r="A56" s="44" t="s">
        <v>24</v>
      </c>
      <c r="B56" s="45" t="s">
        <v>130</v>
      </c>
      <c r="C56" s="46" t="s">
        <v>105</v>
      </c>
      <c r="D56" s="47">
        <v>23</v>
      </c>
      <c r="E56" s="47">
        <v>24</v>
      </c>
      <c r="F56" s="47">
        <v>25</v>
      </c>
      <c r="G56" s="47">
        <v>70</v>
      </c>
      <c r="H56" s="47">
        <v>6</v>
      </c>
      <c r="I56" s="47">
        <v>1</v>
      </c>
      <c r="J56" s="47"/>
      <c r="K56" s="47">
        <v>18</v>
      </c>
      <c r="L56" s="47">
        <v>167</v>
      </c>
    </row>
    <row r="57" spans="1:12" s="2" customFormat="1" ht="19.2" hidden="1" customHeight="1">
      <c r="A57" s="41" t="s">
        <v>24</v>
      </c>
      <c r="B57" s="42" t="s">
        <v>131</v>
      </c>
      <c r="C57" s="42" t="s">
        <v>107</v>
      </c>
      <c r="D57" s="43">
        <v>34</v>
      </c>
      <c r="E57" s="43">
        <v>84</v>
      </c>
      <c r="F57" s="43">
        <v>6</v>
      </c>
      <c r="G57" s="43"/>
      <c r="H57" s="43"/>
      <c r="I57" s="43"/>
      <c r="J57" s="43"/>
      <c r="K57" s="43">
        <v>25</v>
      </c>
      <c r="L57" s="11">
        <v>149</v>
      </c>
    </row>
    <row r="58" spans="1:12" s="2" customFormat="1" ht="19.2" hidden="1" customHeight="1">
      <c r="A58" s="41" t="s">
        <v>24</v>
      </c>
      <c r="B58" s="42" t="str">
        <f t="shared" ref="B58:B59" si="11">B57</f>
        <v>B Medische Natuurwetenschappen</v>
      </c>
      <c r="C58" s="42" t="s">
        <v>108</v>
      </c>
      <c r="D58" s="43">
        <v>1</v>
      </c>
      <c r="E58" s="43">
        <v>1</v>
      </c>
      <c r="F58" s="43"/>
      <c r="G58" s="43"/>
      <c r="H58" s="43"/>
      <c r="I58" s="43"/>
      <c r="J58" s="43"/>
      <c r="K58" s="43"/>
      <c r="L58" s="11">
        <v>2</v>
      </c>
    </row>
    <row r="59" spans="1:12" s="2" customFormat="1" ht="19.2" hidden="1" customHeight="1">
      <c r="A59" s="41" t="s">
        <v>24</v>
      </c>
      <c r="B59" s="42" t="str">
        <f t="shared" si="11"/>
        <v>B Medische Natuurwetenschappen</v>
      </c>
      <c r="C59" s="42" t="s">
        <v>109</v>
      </c>
      <c r="D59" s="43">
        <v>1</v>
      </c>
      <c r="E59" s="43">
        <v>6</v>
      </c>
      <c r="F59" s="43">
        <v>2</v>
      </c>
      <c r="G59" s="43">
        <v>6</v>
      </c>
      <c r="H59" s="43"/>
      <c r="I59" s="43"/>
      <c r="J59" s="43"/>
      <c r="K59" s="43"/>
      <c r="L59" s="11">
        <v>15</v>
      </c>
    </row>
    <row r="60" spans="1:12" s="2" customFormat="1" ht="19.2" customHeight="1">
      <c r="A60" s="44" t="s">
        <v>24</v>
      </c>
      <c r="B60" s="45" t="s">
        <v>132</v>
      </c>
      <c r="C60" s="46" t="s">
        <v>105</v>
      </c>
      <c r="D60" s="47">
        <v>36</v>
      </c>
      <c r="E60" s="47">
        <v>91</v>
      </c>
      <c r="F60" s="47">
        <v>8</v>
      </c>
      <c r="G60" s="47">
        <v>6</v>
      </c>
      <c r="H60" s="47"/>
      <c r="I60" s="47"/>
      <c r="J60" s="47"/>
      <c r="K60" s="47">
        <v>25</v>
      </c>
      <c r="L60" s="47">
        <v>166</v>
      </c>
    </row>
    <row r="61" spans="1:12" s="2" customFormat="1" ht="19.2" hidden="1" customHeight="1">
      <c r="A61" s="41" t="s">
        <v>24</v>
      </c>
      <c r="B61" s="42" t="s">
        <v>133</v>
      </c>
      <c r="C61" s="42" t="s">
        <v>107</v>
      </c>
      <c r="D61" s="43"/>
      <c r="E61" s="43"/>
      <c r="F61" s="43"/>
      <c r="G61" s="43"/>
      <c r="H61" s="43"/>
      <c r="I61" s="43"/>
      <c r="J61" s="43"/>
      <c r="K61" s="43">
        <v>27</v>
      </c>
      <c r="L61" s="11">
        <v>27</v>
      </c>
    </row>
    <row r="62" spans="1:12" s="2" customFormat="1" ht="19.2" hidden="1" customHeight="1">
      <c r="A62" s="41" t="s">
        <v>24</v>
      </c>
      <c r="B62" s="42" t="str">
        <f>B61</f>
        <v>B Natuur- en Sterrenkunde (joint degree)</v>
      </c>
      <c r="C62" s="42" t="s">
        <v>108</v>
      </c>
      <c r="D62" s="43"/>
      <c r="E62" s="43"/>
      <c r="F62" s="43"/>
      <c r="G62" s="43"/>
      <c r="H62" s="43"/>
      <c r="I62" s="43"/>
      <c r="J62" s="43"/>
      <c r="K62" s="43">
        <v>1</v>
      </c>
      <c r="L62" s="11">
        <v>1</v>
      </c>
    </row>
    <row r="63" spans="1:12" s="2" customFormat="1" ht="18.600000000000001" hidden="1" customHeight="1">
      <c r="A63" s="41" t="s">
        <v>24</v>
      </c>
      <c r="B63" s="42" t="str">
        <f>B62</f>
        <v>B Natuur- en Sterrenkunde (joint degree)</v>
      </c>
      <c r="C63" s="42" t="s">
        <v>109</v>
      </c>
      <c r="D63" s="43"/>
      <c r="E63" s="43"/>
      <c r="F63" s="43"/>
      <c r="G63" s="43"/>
      <c r="H63" s="43"/>
      <c r="I63" s="43"/>
      <c r="J63" s="43"/>
      <c r="K63" s="43"/>
      <c r="L63" s="11"/>
    </row>
    <row r="64" spans="1:12" s="2" customFormat="1" ht="19.2" customHeight="1">
      <c r="A64" s="44" t="s">
        <v>24</v>
      </c>
      <c r="B64" s="45" t="s">
        <v>134</v>
      </c>
      <c r="C64" s="46" t="s">
        <v>105</v>
      </c>
      <c r="D64" s="47"/>
      <c r="E64" s="47"/>
      <c r="F64" s="47"/>
      <c r="G64" s="47"/>
      <c r="H64" s="47"/>
      <c r="I64" s="47"/>
      <c r="J64" s="47"/>
      <c r="K64" s="47">
        <v>28</v>
      </c>
      <c r="L64" s="47">
        <v>28</v>
      </c>
    </row>
    <row r="65" spans="1:12" s="2" customFormat="1" ht="19.2" hidden="1" customHeight="1">
      <c r="A65" s="41" t="s">
        <v>24</v>
      </c>
      <c r="B65" s="42" t="s">
        <v>135</v>
      </c>
      <c r="C65" s="42" t="s">
        <v>107</v>
      </c>
      <c r="D65" s="43"/>
      <c r="E65" s="43"/>
      <c r="F65" s="43"/>
      <c r="G65" s="43"/>
      <c r="H65" s="43"/>
      <c r="I65" s="43"/>
      <c r="J65" s="43"/>
      <c r="K65" s="43">
        <v>9</v>
      </c>
      <c r="L65" s="11">
        <v>9</v>
      </c>
    </row>
    <row r="66" spans="1:12" s="2" customFormat="1" ht="18.600000000000001" hidden="1" customHeight="1">
      <c r="A66" s="41" t="s">
        <v>24</v>
      </c>
      <c r="B66" s="42" t="str">
        <f t="shared" ref="B66:B67" si="12">B65</f>
        <v>B Scheikunde (joint degree)</v>
      </c>
      <c r="C66" s="42" t="s">
        <v>108</v>
      </c>
      <c r="D66" s="43"/>
      <c r="E66" s="43"/>
      <c r="F66" s="43"/>
      <c r="G66" s="43"/>
      <c r="H66" s="43"/>
      <c r="I66" s="43"/>
      <c r="J66" s="43"/>
      <c r="K66" s="43"/>
      <c r="L66" s="11"/>
    </row>
    <row r="67" spans="1:12" s="2" customFormat="1" ht="18.600000000000001" hidden="1" customHeight="1">
      <c r="A67" s="41" t="s">
        <v>24</v>
      </c>
      <c r="B67" s="42" t="str">
        <f t="shared" si="12"/>
        <v>B Scheikunde (joint degree)</v>
      </c>
      <c r="C67" s="42" t="s">
        <v>109</v>
      </c>
      <c r="D67" s="43"/>
      <c r="E67" s="43"/>
      <c r="F67" s="43"/>
      <c r="G67" s="43"/>
      <c r="H67" s="43"/>
      <c r="I67" s="43"/>
      <c r="J67" s="43"/>
      <c r="K67" s="43"/>
      <c r="L67" s="11"/>
    </row>
    <row r="68" spans="1:12" s="2" customFormat="1" ht="19.2" customHeight="1">
      <c r="A68" s="44" t="s">
        <v>24</v>
      </c>
      <c r="B68" s="45" t="s">
        <v>136</v>
      </c>
      <c r="C68" s="46" t="s">
        <v>105</v>
      </c>
      <c r="D68" s="47"/>
      <c r="E68" s="47"/>
      <c r="F68" s="47"/>
      <c r="G68" s="47"/>
      <c r="H68" s="47"/>
      <c r="I68" s="47"/>
      <c r="J68" s="47"/>
      <c r="K68" s="47">
        <v>9</v>
      </c>
      <c r="L68" s="47">
        <v>9</v>
      </c>
    </row>
    <row r="69" spans="1:12" s="2" customFormat="1" ht="19.2" hidden="1" customHeight="1">
      <c r="A69" s="41" t="s">
        <v>24</v>
      </c>
      <c r="B69" s="42" t="s">
        <v>137</v>
      </c>
      <c r="C69" s="42" t="s">
        <v>107</v>
      </c>
      <c r="D69" s="43">
        <v>15</v>
      </c>
      <c r="E69" s="43">
        <v>59</v>
      </c>
      <c r="F69" s="43">
        <v>1</v>
      </c>
      <c r="G69" s="43"/>
      <c r="H69" s="43"/>
      <c r="I69" s="43"/>
      <c r="J69" s="43"/>
      <c r="K69" s="43">
        <v>21</v>
      </c>
      <c r="L69" s="11">
        <v>96</v>
      </c>
    </row>
    <row r="70" spans="1:12" s="2" customFormat="1" ht="18.600000000000001" hidden="1" customHeight="1">
      <c r="A70" s="41" t="s">
        <v>24</v>
      </c>
      <c r="B70" s="42" t="str">
        <f t="shared" ref="B70:B71" si="13">B69</f>
        <v>B Science, Business &amp; Innovation</v>
      </c>
      <c r="C70" s="42" t="s">
        <v>108</v>
      </c>
      <c r="D70" s="43"/>
      <c r="E70" s="43"/>
      <c r="F70" s="43"/>
      <c r="G70" s="43"/>
      <c r="H70" s="43"/>
      <c r="I70" s="43"/>
      <c r="J70" s="43"/>
      <c r="K70" s="43"/>
      <c r="L70" s="11"/>
    </row>
    <row r="71" spans="1:12" s="2" customFormat="1" ht="18.600000000000001" hidden="1" customHeight="1">
      <c r="A71" s="41" t="s">
        <v>24</v>
      </c>
      <c r="B71" s="42" t="str">
        <f t="shared" si="13"/>
        <v>B Science, Business &amp; Innovation</v>
      </c>
      <c r="C71" s="42" t="s">
        <v>109</v>
      </c>
      <c r="D71" s="43"/>
      <c r="E71" s="43"/>
      <c r="F71" s="43"/>
      <c r="G71" s="43"/>
      <c r="H71" s="43"/>
      <c r="I71" s="43"/>
      <c r="J71" s="43"/>
      <c r="K71" s="43"/>
      <c r="L71" s="11"/>
    </row>
    <row r="72" spans="1:12" s="2" customFormat="1" ht="19.2" customHeight="1">
      <c r="A72" s="44" t="s">
        <v>24</v>
      </c>
      <c r="B72" s="45" t="s">
        <v>138</v>
      </c>
      <c r="C72" s="46" t="s">
        <v>105</v>
      </c>
      <c r="D72" s="47">
        <v>15</v>
      </c>
      <c r="E72" s="47">
        <v>59</v>
      </c>
      <c r="F72" s="47">
        <v>1</v>
      </c>
      <c r="G72" s="47"/>
      <c r="H72" s="47"/>
      <c r="I72" s="47"/>
      <c r="J72" s="47"/>
      <c r="K72" s="47">
        <v>21</v>
      </c>
      <c r="L72" s="47">
        <v>96</v>
      </c>
    </row>
    <row r="73" spans="1:12" s="2" customFormat="1" ht="19.2" hidden="1" customHeight="1">
      <c r="A73" s="41" t="s">
        <v>47</v>
      </c>
      <c r="B73" s="42" t="s">
        <v>139</v>
      </c>
      <c r="C73" s="42" t="s">
        <v>107</v>
      </c>
      <c r="D73" s="43">
        <v>17</v>
      </c>
      <c r="E73" s="43">
        <v>7</v>
      </c>
      <c r="F73" s="43"/>
      <c r="G73" s="43">
        <v>86</v>
      </c>
      <c r="H73" s="43">
        <v>6</v>
      </c>
      <c r="I73" s="43"/>
      <c r="J73" s="43"/>
      <c r="K73" s="43">
        <v>10</v>
      </c>
      <c r="L73" s="11">
        <v>126</v>
      </c>
    </row>
    <row r="74" spans="1:12" s="2" customFormat="1" ht="19.2" hidden="1" customHeight="1">
      <c r="A74" s="41" t="s">
        <v>47</v>
      </c>
      <c r="B74" s="42" t="str">
        <f t="shared" ref="B74:B75" si="14">B73</f>
        <v>M Artificial Intelligence</v>
      </c>
      <c r="C74" s="42" t="s">
        <v>108</v>
      </c>
      <c r="D74" s="43">
        <v>24</v>
      </c>
      <c r="E74" s="43">
        <v>5</v>
      </c>
      <c r="F74" s="43"/>
      <c r="G74" s="43">
        <v>98</v>
      </c>
      <c r="H74" s="43">
        <v>3</v>
      </c>
      <c r="I74" s="43"/>
      <c r="J74" s="43"/>
      <c r="K74" s="43">
        <v>3</v>
      </c>
      <c r="L74" s="11">
        <v>133</v>
      </c>
    </row>
    <row r="75" spans="1:12" s="2" customFormat="1" ht="19.2" hidden="1" customHeight="1">
      <c r="A75" s="41" t="s">
        <v>47</v>
      </c>
      <c r="B75" s="42" t="str">
        <f t="shared" si="14"/>
        <v>M Artificial Intelligence</v>
      </c>
      <c r="C75" s="42" t="s">
        <v>109</v>
      </c>
      <c r="D75" s="43">
        <v>24</v>
      </c>
      <c r="E75" s="43">
        <v>3</v>
      </c>
      <c r="F75" s="43"/>
      <c r="G75" s="43">
        <v>73</v>
      </c>
      <c r="H75" s="43">
        <v>2</v>
      </c>
      <c r="I75" s="43"/>
      <c r="J75" s="43"/>
      <c r="K75" s="43">
        <v>4</v>
      </c>
      <c r="L75" s="11">
        <v>106</v>
      </c>
    </row>
    <row r="76" spans="1:12" s="2" customFormat="1" ht="19.2" customHeight="1">
      <c r="A76" s="44" t="s">
        <v>47</v>
      </c>
      <c r="B76" s="45" t="s">
        <v>140</v>
      </c>
      <c r="C76" s="46" t="s">
        <v>105</v>
      </c>
      <c r="D76" s="47">
        <v>65</v>
      </c>
      <c r="E76" s="47">
        <v>15</v>
      </c>
      <c r="F76" s="47"/>
      <c r="G76" s="47">
        <v>257</v>
      </c>
      <c r="H76" s="47">
        <v>11</v>
      </c>
      <c r="I76" s="47"/>
      <c r="J76" s="47"/>
      <c r="K76" s="47">
        <v>17</v>
      </c>
      <c r="L76" s="47">
        <v>365</v>
      </c>
    </row>
    <row r="77" spans="1:12" s="2" customFormat="1" ht="19.2" hidden="1" customHeight="1">
      <c r="A77" s="41" t="s">
        <v>47</v>
      </c>
      <c r="B77" s="42" t="s">
        <v>141</v>
      </c>
      <c r="C77" s="42" t="s">
        <v>107</v>
      </c>
      <c r="D77" s="43">
        <v>5</v>
      </c>
      <c r="E77" s="43">
        <v>6</v>
      </c>
      <c r="F77" s="43"/>
      <c r="G77" s="43">
        <v>29</v>
      </c>
      <c r="H77" s="43">
        <v>6</v>
      </c>
      <c r="I77" s="43"/>
      <c r="J77" s="43"/>
      <c r="K77" s="43">
        <v>13</v>
      </c>
      <c r="L77" s="11">
        <v>59</v>
      </c>
    </row>
    <row r="78" spans="1:12" s="2" customFormat="1" ht="19.2" hidden="1" customHeight="1">
      <c r="A78" s="41" t="s">
        <v>47</v>
      </c>
      <c r="B78" s="42" t="str">
        <f t="shared" ref="B78:B79" si="15">B77</f>
        <v>M Bioinformatics and Systems Biology (jd</v>
      </c>
      <c r="C78" s="42" t="s">
        <v>108</v>
      </c>
      <c r="D78" s="43">
        <v>24</v>
      </c>
      <c r="E78" s="43">
        <v>3</v>
      </c>
      <c r="F78" s="43">
        <v>6</v>
      </c>
      <c r="G78" s="43">
        <v>38</v>
      </c>
      <c r="H78" s="43">
        <v>3</v>
      </c>
      <c r="I78" s="43">
        <v>2</v>
      </c>
      <c r="J78" s="43"/>
      <c r="K78" s="43">
        <v>9</v>
      </c>
      <c r="L78" s="11">
        <v>85</v>
      </c>
    </row>
    <row r="79" spans="1:12" s="2" customFormat="1" ht="19.2" hidden="1" customHeight="1">
      <c r="A79" s="41" t="s">
        <v>47</v>
      </c>
      <c r="B79" s="42" t="str">
        <f t="shared" si="15"/>
        <v>M Bioinformatics and Systems Biology (jd</v>
      </c>
      <c r="C79" s="42" t="s">
        <v>109</v>
      </c>
      <c r="D79" s="43">
        <v>12</v>
      </c>
      <c r="E79" s="43">
        <v>2</v>
      </c>
      <c r="F79" s="43">
        <v>6</v>
      </c>
      <c r="G79" s="43">
        <v>71</v>
      </c>
      <c r="H79" s="43"/>
      <c r="I79" s="43"/>
      <c r="J79" s="43"/>
      <c r="K79" s="43">
        <v>4</v>
      </c>
      <c r="L79" s="11">
        <v>95</v>
      </c>
    </row>
    <row r="80" spans="1:12" s="2" customFormat="1" ht="19.2" customHeight="1">
      <c r="A80" s="44" t="s">
        <v>47</v>
      </c>
      <c r="B80" s="45" t="s">
        <v>142</v>
      </c>
      <c r="C80" s="46" t="s">
        <v>105</v>
      </c>
      <c r="D80" s="47">
        <v>41</v>
      </c>
      <c r="E80" s="47">
        <v>11</v>
      </c>
      <c r="F80" s="47">
        <v>12</v>
      </c>
      <c r="G80" s="47">
        <v>138</v>
      </c>
      <c r="H80" s="47">
        <v>9</v>
      </c>
      <c r="I80" s="47">
        <v>2</v>
      </c>
      <c r="J80" s="47"/>
      <c r="K80" s="47">
        <v>26</v>
      </c>
      <c r="L80" s="47">
        <v>239</v>
      </c>
    </row>
    <row r="81" spans="1:12" s="2" customFormat="1" ht="19.2" hidden="1" customHeight="1">
      <c r="A81" s="41" t="s">
        <v>47</v>
      </c>
      <c r="B81" s="42" t="s">
        <v>143</v>
      </c>
      <c r="C81" s="42" t="s">
        <v>107</v>
      </c>
      <c r="D81" s="43">
        <v>7</v>
      </c>
      <c r="E81" s="43">
        <v>17</v>
      </c>
      <c r="F81" s="43"/>
      <c r="G81" s="43">
        <v>80</v>
      </c>
      <c r="H81" s="43">
        <v>14</v>
      </c>
      <c r="I81" s="43"/>
      <c r="J81" s="43"/>
      <c r="K81" s="43">
        <v>26</v>
      </c>
      <c r="L81" s="11">
        <v>144</v>
      </c>
    </row>
    <row r="82" spans="1:12" s="2" customFormat="1" ht="19.2" hidden="1" customHeight="1">
      <c r="A82" s="41" t="s">
        <v>47</v>
      </c>
      <c r="B82" s="42" t="str">
        <f t="shared" ref="B82:B83" si="16">B81</f>
        <v>M Biomedical Sciences</v>
      </c>
      <c r="C82" s="42" t="s">
        <v>108</v>
      </c>
      <c r="D82" s="43">
        <v>19</v>
      </c>
      <c r="E82" s="43">
        <v>5</v>
      </c>
      <c r="F82" s="43"/>
      <c r="G82" s="43">
        <v>12</v>
      </c>
      <c r="H82" s="43">
        <v>2</v>
      </c>
      <c r="I82" s="43">
        <v>2</v>
      </c>
      <c r="J82" s="43"/>
      <c r="K82" s="43">
        <v>2</v>
      </c>
      <c r="L82" s="11">
        <v>42</v>
      </c>
    </row>
    <row r="83" spans="1:12" s="2" customFormat="1" ht="19.2" hidden="1" customHeight="1">
      <c r="A83" s="41" t="s">
        <v>47</v>
      </c>
      <c r="B83" s="42" t="str">
        <f t="shared" si="16"/>
        <v>M Biomedical Sciences</v>
      </c>
      <c r="C83" s="42" t="s">
        <v>109</v>
      </c>
      <c r="D83" s="43">
        <v>12</v>
      </c>
      <c r="E83" s="43">
        <v>2</v>
      </c>
      <c r="F83" s="43"/>
      <c r="G83" s="43">
        <v>7</v>
      </c>
      <c r="H83" s="43"/>
      <c r="I83" s="43"/>
      <c r="J83" s="43"/>
      <c r="K83" s="43"/>
      <c r="L83" s="11">
        <v>21</v>
      </c>
    </row>
    <row r="84" spans="1:12" s="2" customFormat="1" ht="19.2" customHeight="1">
      <c r="A84" s="44" t="s">
        <v>47</v>
      </c>
      <c r="B84" s="45" t="s">
        <v>144</v>
      </c>
      <c r="C84" s="46" t="s">
        <v>105</v>
      </c>
      <c r="D84" s="47">
        <v>38</v>
      </c>
      <c r="E84" s="47">
        <v>24</v>
      </c>
      <c r="F84" s="47"/>
      <c r="G84" s="47">
        <v>99</v>
      </c>
      <c r="H84" s="47">
        <v>16</v>
      </c>
      <c r="I84" s="47">
        <v>2</v>
      </c>
      <c r="J84" s="47"/>
      <c r="K84" s="47">
        <v>28</v>
      </c>
      <c r="L84" s="47">
        <v>207</v>
      </c>
    </row>
    <row r="85" spans="1:12" s="2" customFormat="1" ht="19.2" hidden="1" customHeight="1">
      <c r="A85" s="41" t="s">
        <v>47</v>
      </c>
      <c r="B85" s="42" t="s">
        <v>145</v>
      </c>
      <c r="C85" s="42" t="s">
        <v>107</v>
      </c>
      <c r="D85" s="43">
        <v>4</v>
      </c>
      <c r="E85" s="43">
        <v>3</v>
      </c>
      <c r="F85" s="43"/>
      <c r="G85" s="43">
        <v>18</v>
      </c>
      <c r="H85" s="43">
        <v>13</v>
      </c>
      <c r="I85" s="43"/>
      <c r="J85" s="43"/>
      <c r="K85" s="43">
        <v>10</v>
      </c>
      <c r="L85" s="11">
        <v>48</v>
      </c>
    </row>
    <row r="86" spans="1:12" s="2" customFormat="1" ht="19.2" hidden="1" customHeight="1">
      <c r="A86" s="41" t="s">
        <v>47</v>
      </c>
      <c r="B86" s="42" t="str">
        <f t="shared" ref="B86:B87" si="17">B85</f>
        <v>M Biomedical Technology and Physics</v>
      </c>
      <c r="C86" s="42" t="s">
        <v>108</v>
      </c>
      <c r="D86" s="43">
        <v>2</v>
      </c>
      <c r="E86" s="43"/>
      <c r="F86" s="43"/>
      <c r="G86" s="43">
        <v>4</v>
      </c>
      <c r="H86" s="43"/>
      <c r="I86" s="43"/>
      <c r="J86" s="43"/>
      <c r="K86" s="43">
        <v>1</v>
      </c>
      <c r="L86" s="11">
        <v>7</v>
      </c>
    </row>
    <row r="87" spans="1:12" s="2" customFormat="1" ht="19.2" hidden="1" customHeight="1">
      <c r="A87" s="41" t="s">
        <v>47</v>
      </c>
      <c r="B87" s="42" t="str">
        <f t="shared" si="17"/>
        <v>M Biomedical Technology and Physics</v>
      </c>
      <c r="C87" s="42" t="s">
        <v>109</v>
      </c>
      <c r="D87" s="43">
        <v>1</v>
      </c>
      <c r="E87" s="43"/>
      <c r="F87" s="43"/>
      <c r="G87" s="43">
        <v>6</v>
      </c>
      <c r="H87" s="43"/>
      <c r="I87" s="43"/>
      <c r="J87" s="43"/>
      <c r="K87" s="43"/>
      <c r="L87" s="11">
        <v>7</v>
      </c>
    </row>
    <row r="88" spans="1:12" s="2" customFormat="1" ht="19.2" customHeight="1">
      <c r="A88" s="44" t="s">
        <v>47</v>
      </c>
      <c r="B88" s="45" t="s">
        <v>146</v>
      </c>
      <c r="C88" s="46" t="s">
        <v>105</v>
      </c>
      <c r="D88" s="47">
        <v>7</v>
      </c>
      <c r="E88" s="47">
        <v>3</v>
      </c>
      <c r="F88" s="47"/>
      <c r="G88" s="47">
        <v>28</v>
      </c>
      <c r="H88" s="47">
        <v>13</v>
      </c>
      <c r="I88" s="47"/>
      <c r="J88" s="47"/>
      <c r="K88" s="47">
        <v>11</v>
      </c>
      <c r="L88" s="47">
        <v>62</v>
      </c>
    </row>
    <row r="89" spans="1:12" s="2" customFormat="1" ht="19.2" hidden="1" customHeight="1">
      <c r="A89" s="41" t="s">
        <v>47</v>
      </c>
      <c r="B89" s="42" t="s">
        <v>147</v>
      </c>
      <c r="C89" s="42" t="s">
        <v>107</v>
      </c>
      <c r="D89" s="43">
        <v>3</v>
      </c>
      <c r="E89" s="43">
        <v>1</v>
      </c>
      <c r="F89" s="43"/>
      <c r="G89" s="43">
        <v>58</v>
      </c>
      <c r="H89" s="43">
        <v>5</v>
      </c>
      <c r="I89" s="43"/>
      <c r="J89" s="43"/>
      <c r="K89" s="43">
        <v>13</v>
      </c>
      <c r="L89" s="11">
        <v>80</v>
      </c>
    </row>
    <row r="90" spans="1:12" s="2" customFormat="1" ht="19.2" hidden="1" customHeight="1">
      <c r="A90" s="41" t="s">
        <v>47</v>
      </c>
      <c r="B90" s="42" t="str">
        <f t="shared" ref="B90:B91" si="18">B89</f>
        <v>M Biomolecular Sciences</v>
      </c>
      <c r="C90" s="42" t="s">
        <v>108</v>
      </c>
      <c r="D90" s="43">
        <v>13</v>
      </c>
      <c r="E90" s="43">
        <v>3</v>
      </c>
      <c r="F90" s="43"/>
      <c r="G90" s="43">
        <v>19</v>
      </c>
      <c r="H90" s="43">
        <v>1</v>
      </c>
      <c r="I90" s="43"/>
      <c r="J90" s="43"/>
      <c r="K90" s="43">
        <v>1</v>
      </c>
      <c r="L90" s="11">
        <v>37</v>
      </c>
    </row>
    <row r="91" spans="1:12" s="2" customFormat="1" ht="19.2" hidden="1" customHeight="1">
      <c r="A91" s="41" t="s">
        <v>47</v>
      </c>
      <c r="B91" s="42" t="str">
        <f t="shared" si="18"/>
        <v>M Biomolecular Sciences</v>
      </c>
      <c r="C91" s="42" t="s">
        <v>109</v>
      </c>
      <c r="D91" s="43">
        <v>5</v>
      </c>
      <c r="E91" s="43"/>
      <c r="F91" s="43"/>
      <c r="G91" s="43">
        <v>25</v>
      </c>
      <c r="H91" s="43"/>
      <c r="I91" s="43"/>
      <c r="J91" s="43"/>
      <c r="K91" s="43">
        <v>2</v>
      </c>
      <c r="L91" s="11">
        <v>32</v>
      </c>
    </row>
    <row r="92" spans="1:12" s="2" customFormat="1" ht="19.2" customHeight="1">
      <c r="A92" s="44" t="s">
        <v>47</v>
      </c>
      <c r="B92" s="45" t="s">
        <v>148</v>
      </c>
      <c r="C92" s="46" t="s">
        <v>105</v>
      </c>
      <c r="D92" s="47">
        <v>21</v>
      </c>
      <c r="E92" s="47">
        <v>4</v>
      </c>
      <c r="F92" s="47"/>
      <c r="G92" s="47">
        <v>102</v>
      </c>
      <c r="H92" s="47">
        <v>6</v>
      </c>
      <c r="I92" s="47"/>
      <c r="J92" s="47"/>
      <c r="K92" s="47">
        <v>16</v>
      </c>
      <c r="L92" s="47">
        <v>149</v>
      </c>
    </row>
    <row r="93" spans="1:12" s="2" customFormat="1" ht="19.2" hidden="1" customHeight="1">
      <c r="A93" s="41" t="s">
        <v>47</v>
      </c>
      <c r="B93" s="42" t="s">
        <v>149</v>
      </c>
      <c r="C93" s="42" t="s">
        <v>107</v>
      </c>
      <c r="D93" s="43">
        <v>11</v>
      </c>
      <c r="E93" s="43">
        <v>8</v>
      </c>
      <c r="F93" s="43"/>
      <c r="G93" s="43">
        <v>16</v>
      </c>
      <c r="H93" s="43">
        <v>11</v>
      </c>
      <c r="I93" s="43"/>
      <c r="J93" s="43"/>
      <c r="K93" s="43">
        <v>6</v>
      </c>
      <c r="L93" s="11">
        <v>52</v>
      </c>
    </row>
    <row r="94" spans="1:12" s="2" customFormat="1" ht="19.2" hidden="1" customHeight="1">
      <c r="A94" s="41" t="s">
        <v>47</v>
      </c>
      <c r="B94" s="42" t="str">
        <f t="shared" ref="B94:B95" si="19">B93</f>
        <v>M Business Analytics</v>
      </c>
      <c r="C94" s="42" t="s">
        <v>108</v>
      </c>
      <c r="D94" s="43">
        <v>18</v>
      </c>
      <c r="E94" s="43">
        <v>5</v>
      </c>
      <c r="F94" s="43"/>
      <c r="G94" s="43">
        <v>11</v>
      </c>
      <c r="H94" s="43">
        <v>4</v>
      </c>
      <c r="I94" s="43"/>
      <c r="J94" s="43"/>
      <c r="K94" s="43"/>
      <c r="L94" s="11">
        <v>38</v>
      </c>
    </row>
    <row r="95" spans="1:12" s="2" customFormat="1" ht="19.2" hidden="1" customHeight="1">
      <c r="A95" s="41" t="s">
        <v>47</v>
      </c>
      <c r="B95" s="42" t="str">
        <f t="shared" si="19"/>
        <v>M Business Analytics</v>
      </c>
      <c r="C95" s="42" t="s">
        <v>109</v>
      </c>
      <c r="D95" s="43">
        <v>31</v>
      </c>
      <c r="E95" s="43">
        <v>4</v>
      </c>
      <c r="F95" s="43"/>
      <c r="G95" s="43">
        <v>13</v>
      </c>
      <c r="H95" s="43">
        <v>2</v>
      </c>
      <c r="I95" s="43"/>
      <c r="J95" s="43"/>
      <c r="K95" s="43">
        <v>1</v>
      </c>
      <c r="L95" s="11">
        <v>51</v>
      </c>
    </row>
    <row r="96" spans="1:12" s="2" customFormat="1" ht="19.2" customHeight="1">
      <c r="A96" s="44" t="s">
        <v>47</v>
      </c>
      <c r="B96" s="45" t="s">
        <v>150</v>
      </c>
      <c r="C96" s="46" t="s">
        <v>105</v>
      </c>
      <c r="D96" s="47">
        <v>60</v>
      </c>
      <c r="E96" s="47">
        <v>17</v>
      </c>
      <c r="F96" s="47"/>
      <c r="G96" s="47">
        <v>40</v>
      </c>
      <c r="H96" s="47">
        <v>17</v>
      </c>
      <c r="I96" s="47"/>
      <c r="J96" s="47"/>
      <c r="K96" s="47">
        <v>7</v>
      </c>
      <c r="L96" s="47">
        <v>141</v>
      </c>
    </row>
    <row r="97" spans="1:12" s="2" customFormat="1" ht="19.2" hidden="1" customHeight="1">
      <c r="A97" s="41" t="s">
        <v>47</v>
      </c>
      <c r="B97" s="42" t="s">
        <v>151</v>
      </c>
      <c r="C97" s="42" t="s">
        <v>107</v>
      </c>
      <c r="D97" s="43"/>
      <c r="E97" s="43"/>
      <c r="F97" s="43"/>
      <c r="G97" s="43"/>
      <c r="H97" s="43"/>
      <c r="I97" s="43"/>
      <c r="J97" s="43"/>
      <c r="K97" s="43">
        <v>8</v>
      </c>
      <c r="L97" s="11">
        <v>8</v>
      </c>
    </row>
    <row r="98" spans="1:12" s="2" customFormat="1" ht="19.2" hidden="1" customHeight="1">
      <c r="A98" s="41" t="s">
        <v>47</v>
      </c>
      <c r="B98" s="42" t="str">
        <f t="shared" ref="B98:B99" si="20">B97</f>
        <v>M Chemistry (joint degree)</v>
      </c>
      <c r="C98" s="42" t="s">
        <v>108</v>
      </c>
      <c r="D98" s="43"/>
      <c r="E98" s="43"/>
      <c r="F98" s="43"/>
      <c r="G98" s="43"/>
      <c r="H98" s="43"/>
      <c r="I98" s="43"/>
      <c r="J98" s="43"/>
      <c r="K98" s="43">
        <v>1</v>
      </c>
      <c r="L98" s="11">
        <v>1</v>
      </c>
    </row>
    <row r="99" spans="1:12" s="2" customFormat="1" ht="19.2" hidden="1" customHeight="1">
      <c r="A99" s="41" t="s">
        <v>47</v>
      </c>
      <c r="B99" s="42" t="str">
        <f t="shared" si="20"/>
        <v>M Chemistry (joint degree)</v>
      </c>
      <c r="C99" s="42" t="s">
        <v>109</v>
      </c>
      <c r="D99" s="43"/>
      <c r="E99" s="43"/>
      <c r="F99" s="43"/>
      <c r="G99" s="43"/>
      <c r="H99" s="43"/>
      <c r="I99" s="43"/>
      <c r="J99" s="43"/>
      <c r="K99" s="43">
        <v>2</v>
      </c>
      <c r="L99" s="11">
        <v>2</v>
      </c>
    </row>
    <row r="100" spans="1:12" s="2" customFormat="1" ht="19.2" hidden="1" customHeight="1">
      <c r="A100" s="44" t="s">
        <v>47</v>
      </c>
      <c r="B100" s="45" t="s">
        <v>152</v>
      </c>
      <c r="C100" s="46" t="s">
        <v>105</v>
      </c>
      <c r="D100" s="47"/>
      <c r="E100" s="47"/>
      <c r="F100" s="47"/>
      <c r="G100" s="47"/>
      <c r="H100" s="47"/>
      <c r="I100" s="47"/>
      <c r="J100" s="47"/>
      <c r="K100" s="47">
        <v>11</v>
      </c>
      <c r="L100" s="47">
        <v>11</v>
      </c>
    </row>
    <row r="101" spans="1:12" s="2" customFormat="1" ht="19.2" hidden="1" customHeight="1">
      <c r="A101" s="41" t="s">
        <v>47</v>
      </c>
      <c r="B101" s="42" t="s">
        <v>153</v>
      </c>
      <c r="C101" s="42" t="s">
        <v>107</v>
      </c>
      <c r="D101" s="43"/>
      <c r="E101" s="43"/>
      <c r="F101" s="43"/>
      <c r="G101" s="43"/>
      <c r="H101" s="43"/>
      <c r="I101" s="43"/>
      <c r="J101" s="43"/>
      <c r="K101" s="43">
        <v>8</v>
      </c>
      <c r="L101" s="11">
        <v>8</v>
      </c>
    </row>
    <row r="102" spans="1:12" s="2" customFormat="1" ht="19.2" hidden="1" customHeight="1">
      <c r="A102" s="41" t="s">
        <v>47</v>
      </c>
      <c r="B102" s="42" t="str">
        <f t="shared" ref="B102:B103" si="21">B101</f>
        <v>M Computational Science (joint degree)</v>
      </c>
      <c r="C102" s="42" t="s">
        <v>108</v>
      </c>
      <c r="D102" s="43"/>
      <c r="E102" s="43"/>
      <c r="F102" s="43"/>
      <c r="G102" s="43"/>
      <c r="H102" s="43"/>
      <c r="I102" s="43"/>
      <c r="J102" s="43"/>
      <c r="K102" s="43">
        <v>5</v>
      </c>
      <c r="L102" s="11">
        <v>5</v>
      </c>
    </row>
    <row r="103" spans="1:12" s="2" customFormat="1" ht="18.600000000000001" hidden="1" customHeight="1">
      <c r="A103" s="41" t="s">
        <v>47</v>
      </c>
      <c r="B103" s="42" t="str">
        <f t="shared" si="21"/>
        <v>M Computational Science (joint degree)</v>
      </c>
      <c r="C103" s="42" t="s">
        <v>109</v>
      </c>
      <c r="D103" s="43"/>
      <c r="E103" s="43"/>
      <c r="F103" s="43"/>
      <c r="G103" s="43"/>
      <c r="H103" s="43"/>
      <c r="I103" s="43"/>
      <c r="J103" s="43"/>
      <c r="K103" s="43"/>
      <c r="L103" s="11"/>
    </row>
    <row r="104" spans="1:12" s="2" customFormat="1" ht="19.2" hidden="1" customHeight="1">
      <c r="A104" s="44" t="s">
        <v>47</v>
      </c>
      <c r="B104" s="45" t="s">
        <v>154</v>
      </c>
      <c r="C104" s="46" t="s">
        <v>105</v>
      </c>
      <c r="D104" s="47"/>
      <c r="E104" s="47"/>
      <c r="F104" s="47"/>
      <c r="G104" s="47"/>
      <c r="H104" s="47"/>
      <c r="I104" s="47"/>
      <c r="J104" s="47"/>
      <c r="K104" s="47">
        <v>13</v>
      </c>
      <c r="L104" s="47">
        <v>13</v>
      </c>
    </row>
    <row r="105" spans="1:12" s="2" customFormat="1" ht="19.2" hidden="1" customHeight="1">
      <c r="A105" s="41" t="s">
        <v>47</v>
      </c>
      <c r="B105" s="42" t="s">
        <v>155</v>
      </c>
      <c r="C105" s="42" t="s">
        <v>107</v>
      </c>
      <c r="D105" s="43">
        <v>10</v>
      </c>
      <c r="E105" s="43">
        <v>8</v>
      </c>
      <c r="F105" s="43"/>
      <c r="G105" s="43">
        <v>29</v>
      </c>
      <c r="H105" s="43">
        <v>13</v>
      </c>
      <c r="I105" s="43">
        <v>1</v>
      </c>
      <c r="J105" s="43"/>
      <c r="K105" s="43">
        <v>6</v>
      </c>
      <c r="L105" s="11">
        <v>67</v>
      </c>
    </row>
    <row r="106" spans="1:12" s="2" customFormat="1" ht="19.2" hidden="1" customHeight="1">
      <c r="A106" s="41" t="s">
        <v>47</v>
      </c>
      <c r="B106" s="42" t="str">
        <f t="shared" ref="B106:B107" si="22">B105</f>
        <v>M Computer Science (joint degree)</v>
      </c>
      <c r="C106" s="42" t="s">
        <v>108</v>
      </c>
      <c r="D106" s="43">
        <v>51</v>
      </c>
      <c r="E106" s="43">
        <v>13</v>
      </c>
      <c r="F106" s="43"/>
      <c r="G106" s="43">
        <v>90</v>
      </c>
      <c r="H106" s="43">
        <v>26</v>
      </c>
      <c r="I106" s="43">
        <v>4</v>
      </c>
      <c r="J106" s="43"/>
      <c r="K106" s="43">
        <v>17</v>
      </c>
      <c r="L106" s="11">
        <v>201</v>
      </c>
    </row>
    <row r="107" spans="1:12" s="2" customFormat="1" ht="19.2" hidden="1" customHeight="1">
      <c r="A107" s="41" t="s">
        <v>47</v>
      </c>
      <c r="B107" s="42" t="str">
        <f t="shared" si="22"/>
        <v>M Computer Science (joint degree)</v>
      </c>
      <c r="C107" s="42" t="s">
        <v>109</v>
      </c>
      <c r="D107" s="43">
        <v>20</v>
      </c>
      <c r="E107" s="43">
        <v>2</v>
      </c>
      <c r="F107" s="43"/>
      <c r="G107" s="43">
        <v>209</v>
      </c>
      <c r="H107" s="43">
        <v>6</v>
      </c>
      <c r="I107" s="43"/>
      <c r="J107" s="43"/>
      <c r="K107" s="43">
        <v>13</v>
      </c>
      <c r="L107" s="11">
        <v>250</v>
      </c>
    </row>
    <row r="108" spans="1:12" s="2" customFormat="1" ht="19.2" customHeight="1">
      <c r="A108" s="44" t="s">
        <v>47</v>
      </c>
      <c r="B108" s="45" t="s">
        <v>156</v>
      </c>
      <c r="C108" s="46" t="s">
        <v>105</v>
      </c>
      <c r="D108" s="47">
        <v>81</v>
      </c>
      <c r="E108" s="47">
        <v>23</v>
      </c>
      <c r="F108" s="47"/>
      <c r="G108" s="47">
        <v>328</v>
      </c>
      <c r="H108" s="47">
        <v>45</v>
      </c>
      <c r="I108" s="47">
        <v>5</v>
      </c>
      <c r="J108" s="47"/>
      <c r="K108" s="47">
        <v>36</v>
      </c>
      <c r="L108" s="47">
        <v>518</v>
      </c>
    </row>
    <row r="109" spans="1:12" s="2" customFormat="1" ht="19.2" hidden="1" customHeight="1">
      <c r="A109" s="41" t="s">
        <v>47</v>
      </c>
      <c r="B109" s="42" t="s">
        <v>157</v>
      </c>
      <c r="C109" s="42" t="s">
        <v>107</v>
      </c>
      <c r="D109" s="43">
        <v>7</v>
      </c>
      <c r="E109" s="43">
        <v>9</v>
      </c>
      <c r="F109" s="43"/>
      <c r="G109" s="43">
        <v>4</v>
      </c>
      <c r="H109" s="43"/>
      <c r="I109" s="43">
        <v>2</v>
      </c>
      <c r="J109" s="43"/>
      <c r="K109" s="43">
        <v>1</v>
      </c>
      <c r="L109" s="11">
        <v>23</v>
      </c>
    </row>
    <row r="110" spans="1:12" s="2" customFormat="1" ht="19.2" hidden="1" customHeight="1">
      <c r="A110" s="41" t="s">
        <v>47</v>
      </c>
      <c r="B110" s="42" t="str">
        <f t="shared" ref="B110:B111" si="23">B109</f>
        <v>M Computer Security</v>
      </c>
      <c r="C110" s="42" t="s">
        <v>108</v>
      </c>
      <c r="D110" s="43">
        <v>17</v>
      </c>
      <c r="E110" s="43">
        <v>5</v>
      </c>
      <c r="F110" s="43"/>
      <c r="G110" s="43">
        <v>12</v>
      </c>
      <c r="H110" s="43"/>
      <c r="I110" s="43">
        <v>7</v>
      </c>
      <c r="J110" s="43"/>
      <c r="K110" s="43">
        <v>3</v>
      </c>
      <c r="L110" s="11">
        <v>44</v>
      </c>
    </row>
    <row r="111" spans="1:12" s="2" customFormat="1" ht="19.2" hidden="1" customHeight="1">
      <c r="A111" s="41" t="s">
        <v>47</v>
      </c>
      <c r="B111" s="42" t="str">
        <f t="shared" si="23"/>
        <v>M Computer Security</v>
      </c>
      <c r="C111" s="42" t="s">
        <v>109</v>
      </c>
      <c r="D111" s="43">
        <v>17</v>
      </c>
      <c r="E111" s="43">
        <v>4</v>
      </c>
      <c r="F111" s="43"/>
      <c r="G111" s="43">
        <v>18</v>
      </c>
      <c r="H111" s="43"/>
      <c r="I111" s="43"/>
      <c r="J111" s="43"/>
      <c r="K111" s="43">
        <v>1</v>
      </c>
      <c r="L111" s="11">
        <v>40</v>
      </c>
    </row>
    <row r="112" spans="1:12" s="2" customFormat="1" ht="19.2" customHeight="1">
      <c r="A112" s="44" t="s">
        <v>47</v>
      </c>
      <c r="B112" s="45" t="s">
        <v>158</v>
      </c>
      <c r="C112" s="46" t="s">
        <v>105</v>
      </c>
      <c r="D112" s="47">
        <v>41</v>
      </c>
      <c r="E112" s="47">
        <v>18</v>
      </c>
      <c r="F112" s="47"/>
      <c r="G112" s="47">
        <v>34</v>
      </c>
      <c r="H112" s="47"/>
      <c r="I112" s="47">
        <v>9</v>
      </c>
      <c r="J112" s="47"/>
      <c r="K112" s="47">
        <v>5</v>
      </c>
      <c r="L112" s="47">
        <v>107</v>
      </c>
    </row>
    <row r="113" spans="1:12" s="2" customFormat="1" ht="19.2" hidden="1" customHeight="1">
      <c r="A113" s="41" t="s">
        <v>47</v>
      </c>
      <c r="B113" s="42" t="s">
        <v>159</v>
      </c>
      <c r="C113" s="42" t="s">
        <v>107</v>
      </c>
      <c r="D113" s="43">
        <v>6</v>
      </c>
      <c r="E113" s="43">
        <v>8</v>
      </c>
      <c r="F113" s="43"/>
      <c r="G113" s="43">
        <v>33</v>
      </c>
      <c r="H113" s="43">
        <v>21</v>
      </c>
      <c r="I113" s="43">
        <v>1</v>
      </c>
      <c r="J113" s="43"/>
      <c r="K113" s="43">
        <v>11</v>
      </c>
      <c r="L113" s="11">
        <v>80</v>
      </c>
    </row>
    <row r="114" spans="1:12" s="2" customFormat="1" ht="19.2" hidden="1" customHeight="1">
      <c r="A114" s="41" t="s">
        <v>47</v>
      </c>
      <c r="B114" s="42" t="str">
        <f t="shared" ref="B114:B115" si="24">B113</f>
        <v>M Drug Discovery Sciences</v>
      </c>
      <c r="C114" s="42" t="s">
        <v>108</v>
      </c>
      <c r="D114" s="43">
        <v>14</v>
      </c>
      <c r="E114" s="43">
        <v>2</v>
      </c>
      <c r="F114" s="43"/>
      <c r="G114" s="43">
        <v>18</v>
      </c>
      <c r="H114" s="43"/>
      <c r="I114" s="43"/>
      <c r="J114" s="43"/>
      <c r="K114" s="43">
        <v>1</v>
      </c>
      <c r="L114" s="11">
        <v>35</v>
      </c>
    </row>
    <row r="115" spans="1:12" s="2" customFormat="1" ht="19.2" hidden="1" customHeight="1">
      <c r="A115" s="41" t="s">
        <v>47</v>
      </c>
      <c r="B115" s="42" t="str">
        <f t="shared" si="24"/>
        <v>M Drug Discovery Sciences</v>
      </c>
      <c r="C115" s="42" t="s">
        <v>109</v>
      </c>
      <c r="D115" s="43">
        <v>3</v>
      </c>
      <c r="E115" s="43">
        <v>1</v>
      </c>
      <c r="F115" s="43"/>
      <c r="G115" s="43">
        <v>7</v>
      </c>
      <c r="H115" s="43">
        <v>1</v>
      </c>
      <c r="I115" s="43"/>
      <c r="J115" s="43"/>
      <c r="K115" s="43"/>
      <c r="L115" s="11">
        <v>12</v>
      </c>
    </row>
    <row r="116" spans="1:12" s="2" customFormat="1" ht="19.2" customHeight="1">
      <c r="A116" s="44" t="s">
        <v>47</v>
      </c>
      <c r="B116" s="45" t="s">
        <v>160</v>
      </c>
      <c r="C116" s="46" t="s">
        <v>105</v>
      </c>
      <c r="D116" s="47">
        <v>23</v>
      </c>
      <c r="E116" s="47">
        <v>11</v>
      </c>
      <c r="F116" s="47"/>
      <c r="G116" s="47">
        <v>58</v>
      </c>
      <c r="H116" s="47">
        <v>22</v>
      </c>
      <c r="I116" s="47">
        <v>1</v>
      </c>
      <c r="J116" s="47"/>
      <c r="K116" s="47">
        <v>12</v>
      </c>
      <c r="L116" s="47">
        <v>127</v>
      </c>
    </row>
    <row r="117" spans="1:12" s="2" customFormat="1" ht="19.2" hidden="1" customHeight="1">
      <c r="A117" s="41" t="s">
        <v>47</v>
      </c>
      <c r="B117" s="42" t="s">
        <v>161</v>
      </c>
      <c r="C117" s="42" t="s">
        <v>107</v>
      </c>
      <c r="D117" s="43">
        <v>6</v>
      </c>
      <c r="E117" s="43">
        <v>3</v>
      </c>
      <c r="F117" s="43"/>
      <c r="G117" s="43">
        <v>29</v>
      </c>
      <c r="H117" s="43">
        <v>7</v>
      </c>
      <c r="I117" s="43"/>
      <c r="J117" s="43"/>
      <c r="K117" s="43">
        <v>4</v>
      </c>
      <c r="L117" s="11">
        <v>49</v>
      </c>
    </row>
    <row r="118" spans="1:12" s="2" customFormat="1" ht="19.2" hidden="1" customHeight="1">
      <c r="A118" s="41" t="s">
        <v>47</v>
      </c>
      <c r="B118" s="42" t="str">
        <f t="shared" ref="B118:B119" si="25">B117</f>
        <v>M Earth Sciences</v>
      </c>
      <c r="C118" s="42" t="s">
        <v>108</v>
      </c>
      <c r="D118" s="43">
        <v>10</v>
      </c>
      <c r="E118" s="43">
        <v>2</v>
      </c>
      <c r="F118" s="43"/>
      <c r="G118" s="43">
        <v>12</v>
      </c>
      <c r="H118" s="43">
        <v>1</v>
      </c>
      <c r="I118" s="43"/>
      <c r="J118" s="43"/>
      <c r="K118" s="43"/>
      <c r="L118" s="11">
        <v>25</v>
      </c>
    </row>
    <row r="119" spans="1:12" s="2" customFormat="1" ht="19.2" hidden="1" customHeight="1">
      <c r="A119" s="41" t="s">
        <v>47</v>
      </c>
      <c r="B119" s="42" t="str">
        <f t="shared" si="25"/>
        <v>M Earth Sciences</v>
      </c>
      <c r="C119" s="42" t="s">
        <v>109</v>
      </c>
      <c r="D119" s="43">
        <v>2</v>
      </c>
      <c r="E119" s="43"/>
      <c r="F119" s="43"/>
      <c r="G119" s="43">
        <v>8</v>
      </c>
      <c r="H119" s="43"/>
      <c r="I119" s="43"/>
      <c r="J119" s="43"/>
      <c r="K119" s="43">
        <v>1</v>
      </c>
      <c r="L119" s="11">
        <v>11</v>
      </c>
    </row>
    <row r="120" spans="1:12" s="2" customFormat="1" ht="19.2" customHeight="1">
      <c r="A120" s="44" t="s">
        <v>47</v>
      </c>
      <c r="B120" s="45" t="s">
        <v>162</v>
      </c>
      <c r="C120" s="46" t="s">
        <v>105</v>
      </c>
      <c r="D120" s="47">
        <v>18</v>
      </c>
      <c r="E120" s="47">
        <v>5</v>
      </c>
      <c r="F120" s="47"/>
      <c r="G120" s="47">
        <v>49</v>
      </c>
      <c r="H120" s="47">
        <v>8</v>
      </c>
      <c r="I120" s="47"/>
      <c r="J120" s="47"/>
      <c r="K120" s="47">
        <v>5</v>
      </c>
      <c r="L120" s="47">
        <v>85</v>
      </c>
    </row>
    <row r="121" spans="1:12" s="2" customFormat="1" ht="19.2" hidden="1" customHeight="1">
      <c r="A121" s="41" t="s">
        <v>47</v>
      </c>
      <c r="B121" s="42" t="s">
        <v>163</v>
      </c>
      <c r="C121" s="42" t="s">
        <v>107</v>
      </c>
      <c r="D121" s="43">
        <v>2</v>
      </c>
      <c r="E121" s="43"/>
      <c r="F121" s="43"/>
      <c r="G121" s="43">
        <v>17</v>
      </c>
      <c r="H121" s="43">
        <v>4</v>
      </c>
      <c r="I121" s="43"/>
      <c r="J121" s="43"/>
      <c r="K121" s="43">
        <v>4</v>
      </c>
      <c r="L121" s="11">
        <v>27</v>
      </c>
    </row>
    <row r="122" spans="1:12" s="2" customFormat="1" ht="19.2" hidden="1" customHeight="1">
      <c r="A122" s="41" t="s">
        <v>47</v>
      </c>
      <c r="B122" s="42" t="str">
        <f t="shared" ref="B122:B123" si="26">B121</f>
        <v>M Ecology and Evolution</v>
      </c>
      <c r="C122" s="42" t="s">
        <v>108</v>
      </c>
      <c r="D122" s="43">
        <v>7</v>
      </c>
      <c r="E122" s="43">
        <v>1</v>
      </c>
      <c r="F122" s="43"/>
      <c r="G122" s="43">
        <v>7</v>
      </c>
      <c r="H122" s="43">
        <v>1</v>
      </c>
      <c r="I122" s="43"/>
      <c r="J122" s="43"/>
      <c r="K122" s="43">
        <v>1</v>
      </c>
      <c r="L122" s="11">
        <v>17</v>
      </c>
    </row>
    <row r="123" spans="1:12" s="2" customFormat="1" ht="19.2" hidden="1" customHeight="1">
      <c r="A123" s="41" t="s">
        <v>47</v>
      </c>
      <c r="B123" s="42" t="str">
        <f t="shared" si="26"/>
        <v>M Ecology and Evolution</v>
      </c>
      <c r="C123" s="42" t="s">
        <v>109</v>
      </c>
      <c r="D123" s="43">
        <v>2</v>
      </c>
      <c r="E123" s="43"/>
      <c r="F123" s="43"/>
      <c r="G123" s="43">
        <v>8</v>
      </c>
      <c r="H123" s="43"/>
      <c r="I123" s="43"/>
      <c r="J123" s="43"/>
      <c r="K123" s="43"/>
      <c r="L123" s="11">
        <v>10</v>
      </c>
    </row>
    <row r="124" spans="1:12" s="2" customFormat="1" ht="19.2" customHeight="1">
      <c r="A124" s="44" t="s">
        <v>47</v>
      </c>
      <c r="B124" s="45" t="s">
        <v>164</v>
      </c>
      <c r="C124" s="46" t="s">
        <v>105</v>
      </c>
      <c r="D124" s="47">
        <v>11</v>
      </c>
      <c r="E124" s="47">
        <v>1</v>
      </c>
      <c r="F124" s="47"/>
      <c r="G124" s="47">
        <v>32</v>
      </c>
      <c r="H124" s="47">
        <v>5</v>
      </c>
      <c r="I124" s="47"/>
      <c r="J124" s="47"/>
      <c r="K124" s="47">
        <v>5</v>
      </c>
      <c r="L124" s="47">
        <v>54</v>
      </c>
    </row>
    <row r="125" spans="1:12" s="2" customFormat="1" ht="19.2" hidden="1" customHeight="1">
      <c r="A125" s="41" t="s">
        <v>47</v>
      </c>
      <c r="B125" s="42" t="s">
        <v>165</v>
      </c>
      <c r="C125" s="42" t="s">
        <v>107</v>
      </c>
      <c r="D125" s="43">
        <v>5</v>
      </c>
      <c r="E125" s="43">
        <v>3</v>
      </c>
      <c r="F125" s="43"/>
      <c r="G125" s="43">
        <v>42</v>
      </c>
      <c r="H125" s="43">
        <v>19</v>
      </c>
      <c r="I125" s="43"/>
      <c r="J125" s="43"/>
      <c r="K125" s="43">
        <v>35</v>
      </c>
      <c r="L125" s="11">
        <v>104</v>
      </c>
    </row>
    <row r="126" spans="1:12" s="2" customFormat="1" ht="19.2" hidden="1" customHeight="1">
      <c r="A126" s="41" t="s">
        <v>47</v>
      </c>
      <c r="B126" s="42" t="str">
        <f t="shared" ref="B126:B127" si="27">B125</f>
        <v>M Environment and Resource Management</v>
      </c>
      <c r="C126" s="42" t="s">
        <v>108</v>
      </c>
      <c r="D126" s="43">
        <v>27</v>
      </c>
      <c r="E126" s="43">
        <v>2</v>
      </c>
      <c r="F126" s="43"/>
      <c r="G126" s="43">
        <v>44</v>
      </c>
      <c r="H126" s="43">
        <v>5</v>
      </c>
      <c r="I126" s="43"/>
      <c r="J126" s="43"/>
      <c r="K126" s="43">
        <v>9</v>
      </c>
      <c r="L126" s="11">
        <v>87</v>
      </c>
    </row>
    <row r="127" spans="1:12" s="2" customFormat="1" ht="19.2" hidden="1" customHeight="1">
      <c r="A127" s="41" t="s">
        <v>47</v>
      </c>
      <c r="B127" s="42" t="str">
        <f t="shared" si="27"/>
        <v>M Environment and Resource Management</v>
      </c>
      <c r="C127" s="42" t="s">
        <v>109</v>
      </c>
      <c r="D127" s="43">
        <v>8</v>
      </c>
      <c r="E127" s="43">
        <v>5</v>
      </c>
      <c r="F127" s="43"/>
      <c r="G127" s="43">
        <v>43</v>
      </c>
      <c r="H127" s="43"/>
      <c r="I127" s="43">
        <v>2</v>
      </c>
      <c r="J127" s="43"/>
      <c r="K127" s="43">
        <v>2</v>
      </c>
      <c r="L127" s="11">
        <v>60</v>
      </c>
    </row>
    <row r="128" spans="1:12" s="2" customFormat="1" ht="19.2" customHeight="1">
      <c r="A128" s="44" t="s">
        <v>47</v>
      </c>
      <c r="B128" s="45" t="s">
        <v>166</v>
      </c>
      <c r="C128" s="46" t="s">
        <v>105</v>
      </c>
      <c r="D128" s="47">
        <v>40</v>
      </c>
      <c r="E128" s="47">
        <v>10</v>
      </c>
      <c r="F128" s="47"/>
      <c r="G128" s="47">
        <v>129</v>
      </c>
      <c r="H128" s="47">
        <v>24</v>
      </c>
      <c r="I128" s="47">
        <v>2</v>
      </c>
      <c r="J128" s="47"/>
      <c r="K128" s="47">
        <v>46</v>
      </c>
      <c r="L128" s="47">
        <v>251</v>
      </c>
    </row>
    <row r="129" spans="1:12" s="2" customFormat="1" ht="19.2" hidden="1" customHeight="1">
      <c r="A129" s="41" t="s">
        <v>47</v>
      </c>
      <c r="B129" s="42" t="s">
        <v>167</v>
      </c>
      <c r="C129" s="42" t="s">
        <v>107</v>
      </c>
      <c r="D129" s="43">
        <v>17</v>
      </c>
      <c r="E129" s="43">
        <v>8</v>
      </c>
      <c r="F129" s="43"/>
      <c r="G129" s="43">
        <v>13</v>
      </c>
      <c r="H129" s="43">
        <v>1</v>
      </c>
      <c r="I129" s="43"/>
      <c r="J129" s="43"/>
      <c r="K129" s="43">
        <v>7</v>
      </c>
      <c r="L129" s="11">
        <v>46</v>
      </c>
    </row>
    <row r="130" spans="1:12" s="2" customFormat="1" ht="19.2" hidden="1" customHeight="1">
      <c r="A130" s="41" t="s">
        <v>47</v>
      </c>
      <c r="B130" s="42" t="str">
        <f t="shared" ref="B130:B131" si="28">B129</f>
        <v>M Global Health (research)</v>
      </c>
      <c r="C130" s="42" t="s">
        <v>108</v>
      </c>
      <c r="D130" s="43">
        <v>16</v>
      </c>
      <c r="E130" s="43">
        <v>3</v>
      </c>
      <c r="F130" s="43"/>
      <c r="G130" s="43">
        <v>4</v>
      </c>
      <c r="H130" s="43">
        <v>1</v>
      </c>
      <c r="I130" s="43">
        <v>1</v>
      </c>
      <c r="J130" s="43"/>
      <c r="K130" s="43">
        <v>2</v>
      </c>
      <c r="L130" s="11">
        <v>27</v>
      </c>
    </row>
    <row r="131" spans="1:12" s="2" customFormat="1" ht="19.2" hidden="1" customHeight="1">
      <c r="A131" s="41" t="s">
        <v>47</v>
      </c>
      <c r="B131" s="42" t="str">
        <f t="shared" si="28"/>
        <v>M Global Health (research)</v>
      </c>
      <c r="C131" s="42" t="s">
        <v>109</v>
      </c>
      <c r="D131" s="43">
        <v>12</v>
      </c>
      <c r="E131" s="43">
        <v>1</v>
      </c>
      <c r="F131" s="43"/>
      <c r="G131" s="43">
        <v>19</v>
      </c>
      <c r="H131" s="43"/>
      <c r="I131" s="43"/>
      <c r="J131" s="43"/>
      <c r="K131" s="43">
        <v>4</v>
      </c>
      <c r="L131" s="11">
        <v>36</v>
      </c>
    </row>
    <row r="132" spans="1:12" s="2" customFormat="1" ht="19.2" customHeight="1">
      <c r="A132" s="44" t="s">
        <v>47</v>
      </c>
      <c r="B132" s="45" t="s">
        <v>168</v>
      </c>
      <c r="C132" s="46" t="s">
        <v>105</v>
      </c>
      <c r="D132" s="47">
        <v>45</v>
      </c>
      <c r="E132" s="47">
        <v>12</v>
      </c>
      <c r="F132" s="47"/>
      <c r="G132" s="47">
        <v>36</v>
      </c>
      <c r="H132" s="47">
        <v>2</v>
      </c>
      <c r="I132" s="47">
        <v>1</v>
      </c>
      <c r="J132" s="47"/>
      <c r="K132" s="47">
        <v>13</v>
      </c>
      <c r="L132" s="47">
        <v>109</v>
      </c>
    </row>
    <row r="133" spans="1:12" s="2" customFormat="1" ht="19.2" hidden="1" customHeight="1">
      <c r="A133" s="41" t="s">
        <v>47</v>
      </c>
      <c r="B133" s="42" t="s">
        <v>169</v>
      </c>
      <c r="C133" s="42" t="s">
        <v>107</v>
      </c>
      <c r="D133" s="43">
        <v>18</v>
      </c>
      <c r="E133" s="43">
        <v>89</v>
      </c>
      <c r="F133" s="43">
        <v>2</v>
      </c>
      <c r="G133" s="43">
        <v>88</v>
      </c>
      <c r="H133" s="43">
        <v>36</v>
      </c>
      <c r="I133" s="43">
        <v>1</v>
      </c>
      <c r="J133" s="43"/>
      <c r="K133" s="43">
        <v>37</v>
      </c>
      <c r="L133" s="11">
        <v>271</v>
      </c>
    </row>
    <row r="134" spans="1:12" s="2" customFormat="1" ht="19.2" hidden="1" customHeight="1">
      <c r="A134" s="41" t="s">
        <v>47</v>
      </c>
      <c r="B134" s="42" t="str">
        <f t="shared" ref="B134:B135" si="29">B133</f>
        <v>M Health Sciences</v>
      </c>
      <c r="C134" s="42" t="s">
        <v>108</v>
      </c>
      <c r="D134" s="43">
        <v>9</v>
      </c>
      <c r="E134" s="43">
        <v>2</v>
      </c>
      <c r="F134" s="43"/>
      <c r="G134" s="43">
        <v>5</v>
      </c>
      <c r="H134" s="43"/>
      <c r="I134" s="43"/>
      <c r="J134" s="43"/>
      <c r="K134" s="43">
        <v>1</v>
      </c>
      <c r="L134" s="11">
        <v>17</v>
      </c>
    </row>
    <row r="135" spans="1:12" s="2" customFormat="1" ht="19.2" hidden="1" customHeight="1">
      <c r="A135" s="41" t="s">
        <v>47</v>
      </c>
      <c r="B135" s="42" t="str">
        <f t="shared" si="29"/>
        <v>M Health Sciences</v>
      </c>
      <c r="C135" s="42" t="s">
        <v>109</v>
      </c>
      <c r="D135" s="43">
        <v>11</v>
      </c>
      <c r="E135" s="43">
        <v>4</v>
      </c>
      <c r="F135" s="43">
        <v>5</v>
      </c>
      <c r="G135" s="43">
        <v>2</v>
      </c>
      <c r="H135" s="43"/>
      <c r="I135" s="43"/>
      <c r="J135" s="43"/>
      <c r="K135" s="43"/>
      <c r="L135" s="11">
        <v>22</v>
      </c>
    </row>
    <row r="136" spans="1:12" s="2" customFormat="1" ht="19.2" customHeight="1">
      <c r="A136" s="44" t="s">
        <v>47</v>
      </c>
      <c r="B136" s="45" t="s">
        <v>170</v>
      </c>
      <c r="C136" s="46" t="s">
        <v>105</v>
      </c>
      <c r="D136" s="47">
        <v>38</v>
      </c>
      <c r="E136" s="47">
        <v>95</v>
      </c>
      <c r="F136" s="47">
        <v>7</v>
      </c>
      <c r="G136" s="47">
        <v>95</v>
      </c>
      <c r="H136" s="47">
        <v>36</v>
      </c>
      <c r="I136" s="47">
        <v>1</v>
      </c>
      <c r="J136" s="47"/>
      <c r="K136" s="47">
        <v>38</v>
      </c>
      <c r="L136" s="47">
        <v>310</v>
      </c>
    </row>
    <row r="137" spans="1:12" s="2" customFormat="1" ht="19.2" hidden="1" customHeight="1">
      <c r="A137" s="41" t="s">
        <v>47</v>
      </c>
      <c r="B137" s="42" t="s">
        <v>171</v>
      </c>
      <c r="C137" s="42" t="s">
        <v>107</v>
      </c>
      <c r="D137" s="43">
        <v>1</v>
      </c>
      <c r="E137" s="43">
        <v>1</v>
      </c>
      <c r="F137" s="43"/>
      <c r="G137" s="43">
        <v>17</v>
      </c>
      <c r="H137" s="43">
        <v>7</v>
      </c>
      <c r="I137" s="43"/>
      <c r="J137" s="43"/>
      <c r="K137" s="43">
        <v>3</v>
      </c>
      <c r="L137" s="11">
        <v>29</v>
      </c>
    </row>
    <row r="138" spans="1:12" s="2" customFormat="1" ht="19.2" hidden="1" customHeight="1">
      <c r="A138" s="41" t="s">
        <v>47</v>
      </c>
      <c r="B138" s="42" t="str">
        <f t="shared" ref="B138:B139" si="30">B137</f>
        <v>M Hydrology</v>
      </c>
      <c r="C138" s="42" t="s">
        <v>108</v>
      </c>
      <c r="D138" s="43"/>
      <c r="E138" s="43"/>
      <c r="F138" s="43"/>
      <c r="G138" s="43">
        <v>4</v>
      </c>
      <c r="H138" s="43"/>
      <c r="I138" s="43"/>
      <c r="J138" s="43"/>
      <c r="K138" s="43"/>
      <c r="L138" s="11">
        <v>4</v>
      </c>
    </row>
    <row r="139" spans="1:12" s="2" customFormat="1" ht="19.2" hidden="1" customHeight="1">
      <c r="A139" s="41" t="s">
        <v>47</v>
      </c>
      <c r="B139" s="42" t="str">
        <f t="shared" si="30"/>
        <v>M Hydrology</v>
      </c>
      <c r="C139" s="42" t="s">
        <v>109</v>
      </c>
      <c r="D139" s="43">
        <v>2</v>
      </c>
      <c r="E139" s="43"/>
      <c r="F139" s="43"/>
      <c r="G139" s="43">
        <v>8</v>
      </c>
      <c r="H139" s="43"/>
      <c r="I139" s="43"/>
      <c r="J139" s="43"/>
      <c r="K139" s="43"/>
      <c r="L139" s="11">
        <v>10</v>
      </c>
    </row>
    <row r="140" spans="1:12" s="2" customFormat="1" ht="19.2" customHeight="1">
      <c r="A140" s="44" t="s">
        <v>47</v>
      </c>
      <c r="B140" s="45" t="s">
        <v>172</v>
      </c>
      <c r="C140" s="46" t="s">
        <v>105</v>
      </c>
      <c r="D140" s="47">
        <v>3</v>
      </c>
      <c r="E140" s="47">
        <v>1</v>
      </c>
      <c r="F140" s="47"/>
      <c r="G140" s="47">
        <v>29</v>
      </c>
      <c r="H140" s="47">
        <v>7</v>
      </c>
      <c r="I140" s="47"/>
      <c r="J140" s="47"/>
      <c r="K140" s="47">
        <v>3</v>
      </c>
      <c r="L140" s="47">
        <v>43</v>
      </c>
    </row>
    <row r="141" spans="1:12" s="2" customFormat="1" ht="19.2" hidden="1" customHeight="1">
      <c r="A141" s="41" t="s">
        <v>47</v>
      </c>
      <c r="B141" s="42" t="s">
        <v>173</v>
      </c>
      <c r="C141" s="42" t="s">
        <v>107</v>
      </c>
      <c r="D141" s="43">
        <v>1</v>
      </c>
      <c r="E141" s="43">
        <v>2</v>
      </c>
      <c r="F141" s="43"/>
      <c r="G141" s="43">
        <v>23</v>
      </c>
      <c r="H141" s="43">
        <v>9</v>
      </c>
      <c r="I141" s="43"/>
      <c r="J141" s="43"/>
      <c r="K141" s="43">
        <v>11</v>
      </c>
      <c r="L141" s="11">
        <v>46</v>
      </c>
    </row>
    <row r="142" spans="1:12" s="2" customFormat="1" ht="19.2" hidden="1" customHeight="1">
      <c r="A142" s="41" t="s">
        <v>47</v>
      </c>
      <c r="B142" s="42" t="str">
        <f t="shared" ref="B142:B143" si="31">B141</f>
        <v>M Information Sciences</v>
      </c>
      <c r="C142" s="42" t="s">
        <v>108</v>
      </c>
      <c r="D142" s="43">
        <v>4</v>
      </c>
      <c r="E142" s="43">
        <v>1</v>
      </c>
      <c r="F142" s="43"/>
      <c r="G142" s="43">
        <v>7</v>
      </c>
      <c r="H142" s="43">
        <v>4</v>
      </c>
      <c r="I142" s="43"/>
      <c r="J142" s="43"/>
      <c r="K142" s="43">
        <v>5</v>
      </c>
      <c r="L142" s="11">
        <v>21</v>
      </c>
    </row>
    <row r="143" spans="1:12" s="2" customFormat="1" ht="19.2" hidden="1" customHeight="1">
      <c r="A143" s="41" t="s">
        <v>47</v>
      </c>
      <c r="B143" s="42" t="str">
        <f t="shared" si="31"/>
        <v>M Information Sciences</v>
      </c>
      <c r="C143" s="42" t="s">
        <v>109</v>
      </c>
      <c r="D143" s="43">
        <v>6</v>
      </c>
      <c r="E143" s="43">
        <v>3</v>
      </c>
      <c r="F143" s="43"/>
      <c r="G143" s="43">
        <v>20</v>
      </c>
      <c r="H143" s="43">
        <v>2</v>
      </c>
      <c r="I143" s="43"/>
      <c r="J143" s="43"/>
      <c r="K143" s="43"/>
      <c r="L143" s="11">
        <v>31</v>
      </c>
    </row>
    <row r="144" spans="1:12" s="2" customFormat="1" ht="19.2" customHeight="1">
      <c r="A144" s="44" t="s">
        <v>47</v>
      </c>
      <c r="B144" s="45" t="s">
        <v>174</v>
      </c>
      <c r="C144" s="46" t="s">
        <v>105</v>
      </c>
      <c r="D144" s="47">
        <v>11</v>
      </c>
      <c r="E144" s="47">
        <v>6</v>
      </c>
      <c r="F144" s="47"/>
      <c r="G144" s="47">
        <v>50</v>
      </c>
      <c r="H144" s="47">
        <v>15</v>
      </c>
      <c r="I144" s="47"/>
      <c r="J144" s="47"/>
      <c r="K144" s="47">
        <v>16</v>
      </c>
      <c r="L144" s="47">
        <v>98</v>
      </c>
    </row>
    <row r="145" spans="1:12" s="2" customFormat="1" ht="19.2" hidden="1" customHeight="1">
      <c r="A145" s="41" t="s">
        <v>47</v>
      </c>
      <c r="B145" s="42" t="s">
        <v>175</v>
      </c>
      <c r="C145" s="42" t="s">
        <v>107</v>
      </c>
      <c r="D145" s="43">
        <v>8</v>
      </c>
      <c r="E145" s="43">
        <v>17</v>
      </c>
      <c r="F145" s="43"/>
      <c r="G145" s="43">
        <v>80</v>
      </c>
      <c r="H145" s="43">
        <v>45</v>
      </c>
      <c r="I145" s="43"/>
      <c r="J145" s="43"/>
      <c r="K145" s="43">
        <v>32</v>
      </c>
      <c r="L145" s="11">
        <v>182</v>
      </c>
    </row>
    <row r="146" spans="1:12" s="2" customFormat="1" ht="19.2" hidden="1" customHeight="1">
      <c r="A146" s="41" t="s">
        <v>47</v>
      </c>
      <c r="B146" s="42" t="str">
        <f t="shared" ref="B146:B147" si="32">B145</f>
        <v>M Management, Policy Analysis and Entr.</v>
      </c>
      <c r="C146" s="42" t="s">
        <v>108</v>
      </c>
      <c r="D146" s="43">
        <v>5</v>
      </c>
      <c r="E146" s="43">
        <v>3</v>
      </c>
      <c r="F146" s="43"/>
      <c r="G146" s="43">
        <v>10</v>
      </c>
      <c r="H146" s="43">
        <v>1</v>
      </c>
      <c r="I146" s="43"/>
      <c r="J146" s="43"/>
      <c r="K146" s="43">
        <v>5</v>
      </c>
      <c r="L146" s="11">
        <v>24</v>
      </c>
    </row>
    <row r="147" spans="1:12" s="2" customFormat="1" ht="19.2" hidden="1" customHeight="1">
      <c r="A147" s="41" t="s">
        <v>47</v>
      </c>
      <c r="B147" s="42" t="str">
        <f t="shared" si="32"/>
        <v>M Management, Policy Analysis and Entr.</v>
      </c>
      <c r="C147" s="42" t="s">
        <v>109</v>
      </c>
      <c r="D147" s="43">
        <v>18</v>
      </c>
      <c r="E147" s="43">
        <v>4</v>
      </c>
      <c r="F147" s="43"/>
      <c r="G147" s="43">
        <v>11</v>
      </c>
      <c r="H147" s="43"/>
      <c r="I147" s="43"/>
      <c r="J147" s="43"/>
      <c r="K147" s="43">
        <v>2</v>
      </c>
      <c r="L147" s="11">
        <v>35</v>
      </c>
    </row>
    <row r="148" spans="1:12" s="2" customFormat="1" ht="19.2" customHeight="1">
      <c r="A148" s="44" t="s">
        <v>47</v>
      </c>
      <c r="B148" s="45" t="s">
        <v>176</v>
      </c>
      <c r="C148" s="46" t="s">
        <v>105</v>
      </c>
      <c r="D148" s="47">
        <v>31</v>
      </c>
      <c r="E148" s="47">
        <v>24</v>
      </c>
      <c r="F148" s="47"/>
      <c r="G148" s="47">
        <v>101</v>
      </c>
      <c r="H148" s="47">
        <v>46</v>
      </c>
      <c r="I148" s="47"/>
      <c r="J148" s="47"/>
      <c r="K148" s="47">
        <v>39</v>
      </c>
      <c r="L148" s="47">
        <v>241</v>
      </c>
    </row>
    <row r="149" spans="1:12" s="2" customFormat="1" ht="19.2" hidden="1" customHeight="1">
      <c r="A149" s="41" t="s">
        <v>47</v>
      </c>
      <c r="B149" s="42" t="s">
        <v>177</v>
      </c>
      <c r="C149" s="42" t="s">
        <v>107</v>
      </c>
      <c r="D149" s="43">
        <v>1</v>
      </c>
      <c r="E149" s="43">
        <v>6</v>
      </c>
      <c r="F149" s="43"/>
      <c r="G149" s="43">
        <v>7</v>
      </c>
      <c r="H149" s="43">
        <v>1</v>
      </c>
      <c r="I149" s="43"/>
      <c r="J149" s="43"/>
      <c r="K149" s="43">
        <v>2</v>
      </c>
      <c r="L149" s="11">
        <v>17</v>
      </c>
    </row>
    <row r="150" spans="1:12" s="2" customFormat="1" ht="19.2" hidden="1" customHeight="1">
      <c r="A150" s="41" t="s">
        <v>47</v>
      </c>
      <c r="B150" s="42" t="str">
        <f t="shared" ref="B150:B151" si="33">B149</f>
        <v>M Mathematics</v>
      </c>
      <c r="C150" s="42" t="s">
        <v>108</v>
      </c>
      <c r="D150" s="43">
        <v>6</v>
      </c>
      <c r="E150" s="43">
        <v>2</v>
      </c>
      <c r="F150" s="43"/>
      <c r="G150" s="43">
        <v>10</v>
      </c>
      <c r="H150" s="43">
        <v>2</v>
      </c>
      <c r="I150" s="43">
        <v>1</v>
      </c>
      <c r="J150" s="43"/>
      <c r="K150" s="43">
        <v>3</v>
      </c>
      <c r="L150" s="11">
        <v>24</v>
      </c>
    </row>
    <row r="151" spans="1:12" s="2" customFormat="1" ht="19.2" hidden="1" customHeight="1">
      <c r="A151" s="41" t="s">
        <v>47</v>
      </c>
      <c r="B151" s="42" t="str">
        <f t="shared" si="33"/>
        <v>M Mathematics</v>
      </c>
      <c r="C151" s="42" t="s">
        <v>109</v>
      </c>
      <c r="D151" s="43">
        <v>3</v>
      </c>
      <c r="E151" s="43"/>
      <c r="F151" s="43"/>
      <c r="G151" s="43">
        <v>9</v>
      </c>
      <c r="H151" s="43"/>
      <c r="I151" s="43"/>
      <c r="J151" s="43"/>
      <c r="K151" s="43"/>
      <c r="L151" s="11">
        <v>12</v>
      </c>
    </row>
    <row r="152" spans="1:12" s="2" customFormat="1" ht="19.2" customHeight="1">
      <c r="A152" s="44" t="s">
        <v>47</v>
      </c>
      <c r="B152" s="45" t="s">
        <v>178</v>
      </c>
      <c r="C152" s="46" t="s">
        <v>105</v>
      </c>
      <c r="D152" s="47">
        <v>10</v>
      </c>
      <c r="E152" s="47">
        <v>8</v>
      </c>
      <c r="F152" s="47"/>
      <c r="G152" s="47">
        <v>26</v>
      </c>
      <c r="H152" s="47">
        <v>3</v>
      </c>
      <c r="I152" s="47">
        <v>1</v>
      </c>
      <c r="J152" s="47"/>
      <c r="K152" s="47">
        <v>5</v>
      </c>
      <c r="L152" s="47">
        <v>53</v>
      </c>
    </row>
    <row r="153" spans="1:12" s="2" customFormat="1" ht="19.2" hidden="1" customHeight="1">
      <c r="A153" s="41" t="s">
        <v>47</v>
      </c>
      <c r="B153" s="42" t="s">
        <v>179</v>
      </c>
      <c r="C153" s="42" t="s">
        <v>107</v>
      </c>
      <c r="D153" s="43">
        <v>3</v>
      </c>
      <c r="E153" s="43"/>
      <c r="F153" s="43"/>
      <c r="G153" s="43">
        <v>26</v>
      </c>
      <c r="H153" s="43">
        <v>11</v>
      </c>
      <c r="I153" s="43"/>
      <c r="J153" s="43"/>
      <c r="K153" s="43">
        <v>10</v>
      </c>
      <c r="L153" s="11">
        <v>50</v>
      </c>
    </row>
    <row r="154" spans="1:12" s="2" customFormat="1" ht="19.2" hidden="1" customHeight="1">
      <c r="A154" s="41" t="s">
        <v>47</v>
      </c>
      <c r="B154" s="42" t="str">
        <f t="shared" ref="B154:B155" si="34">B153</f>
        <v>M Neurosciences (research)</v>
      </c>
      <c r="C154" s="42" t="s">
        <v>108</v>
      </c>
      <c r="D154" s="43">
        <v>18</v>
      </c>
      <c r="E154" s="43">
        <v>2</v>
      </c>
      <c r="F154" s="43"/>
      <c r="G154" s="43">
        <v>41</v>
      </c>
      <c r="H154" s="43">
        <v>4</v>
      </c>
      <c r="I154" s="43"/>
      <c r="J154" s="43"/>
      <c r="K154" s="43">
        <v>2</v>
      </c>
      <c r="L154" s="11">
        <v>67</v>
      </c>
    </row>
    <row r="155" spans="1:12" s="2" customFormat="1" ht="19.2" hidden="1" customHeight="1">
      <c r="A155" s="41" t="s">
        <v>47</v>
      </c>
      <c r="B155" s="42" t="str">
        <f t="shared" si="34"/>
        <v>M Neurosciences (research)</v>
      </c>
      <c r="C155" s="42" t="s">
        <v>109</v>
      </c>
      <c r="D155" s="43">
        <v>8</v>
      </c>
      <c r="E155" s="43">
        <v>2</v>
      </c>
      <c r="F155" s="43"/>
      <c r="G155" s="43">
        <v>23</v>
      </c>
      <c r="H155" s="43"/>
      <c r="I155" s="43"/>
      <c r="J155" s="43"/>
      <c r="K155" s="43"/>
      <c r="L155" s="11">
        <v>33</v>
      </c>
    </row>
    <row r="156" spans="1:12" s="2" customFormat="1" ht="19.2" customHeight="1">
      <c r="A156" s="44" t="s">
        <v>47</v>
      </c>
      <c r="B156" s="45" t="s">
        <v>180</v>
      </c>
      <c r="C156" s="46" t="s">
        <v>105</v>
      </c>
      <c r="D156" s="47">
        <v>29</v>
      </c>
      <c r="E156" s="47">
        <v>4</v>
      </c>
      <c r="F156" s="47"/>
      <c r="G156" s="47">
        <v>90</v>
      </c>
      <c r="H156" s="47">
        <v>15</v>
      </c>
      <c r="I156" s="47"/>
      <c r="J156" s="47"/>
      <c r="K156" s="47">
        <v>12</v>
      </c>
      <c r="L156" s="47">
        <v>150</v>
      </c>
    </row>
    <row r="157" spans="1:12" s="2" customFormat="1" ht="19.2" hidden="1" customHeight="1">
      <c r="A157" s="41" t="s">
        <v>47</v>
      </c>
      <c r="B157" s="42" t="s">
        <v>181</v>
      </c>
      <c r="C157" s="42" t="s">
        <v>107</v>
      </c>
      <c r="D157" s="43"/>
      <c r="E157" s="43"/>
      <c r="F157" s="43"/>
      <c r="G157" s="43"/>
      <c r="H157" s="43"/>
      <c r="I157" s="43"/>
      <c r="J157" s="43"/>
      <c r="K157" s="43">
        <v>14</v>
      </c>
      <c r="L157" s="11">
        <v>14</v>
      </c>
    </row>
    <row r="158" spans="1:12" s="2" customFormat="1" ht="19.2" hidden="1" customHeight="1">
      <c r="A158" s="41" t="s">
        <v>47</v>
      </c>
      <c r="B158" s="42" t="str">
        <f>B157</f>
        <v>M Physics and Astronomy (joint degree)</v>
      </c>
      <c r="C158" s="42" t="s">
        <v>108</v>
      </c>
      <c r="D158" s="43"/>
      <c r="E158" s="43"/>
      <c r="F158" s="43"/>
      <c r="G158" s="43"/>
      <c r="H158" s="43"/>
      <c r="I158" s="43"/>
      <c r="J158" s="43"/>
      <c r="K158" s="43">
        <v>4</v>
      </c>
      <c r="L158" s="11">
        <v>4</v>
      </c>
    </row>
    <row r="159" spans="1:12" s="2" customFormat="1" ht="19.2" hidden="1" customHeight="1">
      <c r="A159" s="41" t="s">
        <v>47</v>
      </c>
      <c r="B159" s="42" t="str">
        <f>B158</f>
        <v>M Physics and Astronomy (joint degree)</v>
      </c>
      <c r="C159" s="42" t="s">
        <v>109</v>
      </c>
      <c r="D159" s="43"/>
      <c r="E159" s="43"/>
      <c r="F159" s="43"/>
      <c r="G159" s="43"/>
      <c r="H159" s="43"/>
      <c r="I159" s="43"/>
      <c r="J159" s="43"/>
      <c r="K159" s="43">
        <v>3</v>
      </c>
      <c r="L159" s="11">
        <v>3</v>
      </c>
    </row>
    <row r="160" spans="1:12" s="2" customFormat="1" ht="19.2" hidden="1" customHeight="1">
      <c r="A160" s="44" t="s">
        <v>47</v>
      </c>
      <c r="B160" s="45" t="s">
        <v>182</v>
      </c>
      <c r="C160" s="46" t="s">
        <v>105</v>
      </c>
      <c r="D160" s="47"/>
      <c r="E160" s="47"/>
      <c r="F160" s="47"/>
      <c r="G160" s="47"/>
      <c r="H160" s="47"/>
      <c r="I160" s="47"/>
      <c r="J160" s="47"/>
      <c r="K160" s="47">
        <v>21</v>
      </c>
      <c r="L160" s="47">
        <v>21</v>
      </c>
    </row>
    <row r="161" spans="1:12" s="2" customFormat="1" ht="19.2" hidden="1" customHeight="1">
      <c r="A161" s="41" t="s">
        <v>47</v>
      </c>
      <c r="B161" s="42" t="s">
        <v>183</v>
      </c>
      <c r="C161" s="42" t="s">
        <v>107</v>
      </c>
      <c r="D161" s="43">
        <v>2</v>
      </c>
      <c r="E161" s="43">
        <v>4</v>
      </c>
      <c r="F161" s="43"/>
      <c r="G161" s="43">
        <v>26</v>
      </c>
      <c r="H161" s="43">
        <v>3</v>
      </c>
      <c r="I161" s="43"/>
      <c r="J161" s="43"/>
      <c r="K161" s="43">
        <v>7</v>
      </c>
      <c r="L161" s="11">
        <v>42</v>
      </c>
    </row>
    <row r="162" spans="1:12" s="2" customFormat="1" ht="19.2" hidden="1" customHeight="1">
      <c r="A162" s="41" t="s">
        <v>47</v>
      </c>
      <c r="B162" s="42" t="str">
        <f t="shared" ref="B162:B163" si="35">B161</f>
        <v>M Science, Business and Innovation</v>
      </c>
      <c r="C162" s="42" t="s">
        <v>108</v>
      </c>
      <c r="D162" s="43">
        <v>5</v>
      </c>
      <c r="E162" s="43"/>
      <c r="F162" s="43"/>
      <c r="G162" s="43">
        <v>10</v>
      </c>
      <c r="H162" s="43"/>
      <c r="I162" s="43"/>
      <c r="J162" s="43"/>
      <c r="K162" s="43">
        <v>1</v>
      </c>
      <c r="L162" s="11">
        <v>16</v>
      </c>
    </row>
    <row r="163" spans="1:12" s="2" customFormat="1" ht="19.2" hidden="1" customHeight="1">
      <c r="A163" s="41" t="s">
        <v>47</v>
      </c>
      <c r="B163" s="42" t="str">
        <f t="shared" si="35"/>
        <v>M Science, Business and Innovation</v>
      </c>
      <c r="C163" s="42" t="s">
        <v>109</v>
      </c>
      <c r="D163" s="43">
        <v>5</v>
      </c>
      <c r="E163" s="43">
        <v>1</v>
      </c>
      <c r="F163" s="43"/>
      <c r="G163" s="43">
        <v>6</v>
      </c>
      <c r="H163" s="43"/>
      <c r="I163" s="43"/>
      <c r="J163" s="43"/>
      <c r="K163" s="43">
        <v>1</v>
      </c>
      <c r="L163" s="11">
        <v>13</v>
      </c>
    </row>
    <row r="164" spans="1:12" s="2" customFormat="1" ht="19.2" customHeight="1">
      <c r="A164" s="44" t="s">
        <v>47</v>
      </c>
      <c r="B164" s="45" t="s">
        <v>184</v>
      </c>
      <c r="C164" s="46" t="s">
        <v>105</v>
      </c>
      <c r="D164" s="47">
        <v>12</v>
      </c>
      <c r="E164" s="47">
        <v>5</v>
      </c>
      <c r="F164" s="47"/>
      <c r="G164" s="47">
        <v>42</v>
      </c>
      <c r="H164" s="47">
        <v>3</v>
      </c>
      <c r="I164" s="47"/>
      <c r="J164" s="47"/>
      <c r="K164" s="47">
        <v>9</v>
      </c>
      <c r="L164" s="47">
        <v>71</v>
      </c>
    </row>
    <row r="165" spans="1:12" s="2" customFormat="1" ht="19.2" hidden="1" customHeight="1">
      <c r="A165" s="41" t="s">
        <v>72</v>
      </c>
      <c r="B165" s="42" t="s">
        <v>185</v>
      </c>
      <c r="C165" s="42" t="s">
        <v>107</v>
      </c>
      <c r="D165" s="43">
        <v>1</v>
      </c>
      <c r="E165" s="43"/>
      <c r="F165" s="43"/>
      <c r="G165" s="43">
        <v>1</v>
      </c>
      <c r="H165" s="43"/>
      <c r="I165" s="43"/>
      <c r="J165" s="43"/>
      <c r="K165" s="43">
        <v>3</v>
      </c>
      <c r="L165" s="11">
        <v>5</v>
      </c>
    </row>
    <row r="166" spans="1:12" s="2" customFormat="1" ht="19.2" hidden="1" customHeight="1">
      <c r="A166" s="41" t="s">
        <v>72</v>
      </c>
      <c r="B166" s="42" t="str">
        <f t="shared" ref="B166:B167" si="36">B165</f>
        <v>P Artificial Intelligence</v>
      </c>
      <c r="C166" s="42" t="s">
        <v>108</v>
      </c>
      <c r="D166" s="43"/>
      <c r="E166" s="43">
        <v>4</v>
      </c>
      <c r="F166" s="43"/>
      <c r="G166" s="43"/>
      <c r="H166" s="43"/>
      <c r="I166" s="43"/>
      <c r="J166" s="43"/>
      <c r="K166" s="43">
        <v>2</v>
      </c>
      <c r="L166" s="11">
        <v>6</v>
      </c>
    </row>
    <row r="167" spans="1:12" s="2" customFormat="1" ht="19.2" hidden="1" customHeight="1">
      <c r="A167" s="41" t="s">
        <v>72</v>
      </c>
      <c r="B167" s="42" t="str">
        <f t="shared" si="36"/>
        <v>P Artificial Intelligence</v>
      </c>
      <c r="C167" s="42" t="s">
        <v>109</v>
      </c>
      <c r="D167" s="43">
        <v>2</v>
      </c>
      <c r="E167" s="43">
        <v>5</v>
      </c>
      <c r="F167" s="43"/>
      <c r="G167" s="43">
        <v>1</v>
      </c>
      <c r="H167" s="43"/>
      <c r="I167" s="43"/>
      <c r="J167" s="43"/>
      <c r="K167" s="43">
        <v>1</v>
      </c>
      <c r="L167" s="11">
        <v>9</v>
      </c>
    </row>
    <row r="168" spans="1:12" s="2" customFormat="1" ht="19.2" customHeight="1">
      <c r="A168" s="44" t="s">
        <v>72</v>
      </c>
      <c r="B168" s="45" t="s">
        <v>186</v>
      </c>
      <c r="C168" s="46" t="s">
        <v>105</v>
      </c>
      <c r="D168" s="47">
        <v>3</v>
      </c>
      <c r="E168" s="47">
        <v>9</v>
      </c>
      <c r="F168" s="47"/>
      <c r="G168" s="47">
        <v>2</v>
      </c>
      <c r="H168" s="47"/>
      <c r="I168" s="47"/>
      <c r="J168" s="47"/>
      <c r="K168" s="47">
        <v>6</v>
      </c>
      <c r="L168" s="47">
        <v>20</v>
      </c>
    </row>
    <row r="169" spans="1:12" s="2" customFormat="1" ht="19.2" hidden="1" customHeight="1">
      <c r="A169" s="41" t="s">
        <v>72</v>
      </c>
      <c r="B169" s="42" t="s">
        <v>187</v>
      </c>
      <c r="C169" s="42" t="s">
        <v>107</v>
      </c>
      <c r="D169" s="43"/>
      <c r="E169" s="43">
        <v>7</v>
      </c>
      <c r="F169" s="43"/>
      <c r="G169" s="43">
        <v>4</v>
      </c>
      <c r="H169" s="43"/>
      <c r="I169" s="43"/>
      <c r="J169" s="43"/>
      <c r="K169" s="43">
        <v>1</v>
      </c>
      <c r="L169" s="11">
        <v>12</v>
      </c>
    </row>
    <row r="170" spans="1:12" s="2" customFormat="1" ht="19.2" hidden="1" customHeight="1">
      <c r="A170" s="41" t="s">
        <v>72</v>
      </c>
      <c r="B170" s="42" t="str">
        <f t="shared" ref="B170:B171" si="37">B169</f>
        <v>P Bioinformatics and Systems Biology</v>
      </c>
      <c r="C170" s="42" t="s">
        <v>108</v>
      </c>
      <c r="D170" s="43"/>
      <c r="E170" s="43"/>
      <c r="F170" s="43"/>
      <c r="G170" s="43"/>
      <c r="H170" s="43"/>
      <c r="I170" s="43"/>
      <c r="J170" s="43"/>
      <c r="K170" s="43">
        <v>1</v>
      </c>
      <c r="L170" s="11">
        <v>1</v>
      </c>
    </row>
    <row r="171" spans="1:12" s="2" customFormat="1" ht="19.2" hidden="1" customHeight="1">
      <c r="A171" s="41" t="s">
        <v>72</v>
      </c>
      <c r="B171" s="42" t="str">
        <f t="shared" si="37"/>
        <v>P Bioinformatics and Systems Biology</v>
      </c>
      <c r="C171" s="42" t="s">
        <v>109</v>
      </c>
      <c r="D171" s="43">
        <v>1</v>
      </c>
      <c r="E171" s="43">
        <v>3</v>
      </c>
      <c r="F171" s="43"/>
      <c r="G171" s="43">
        <v>2</v>
      </c>
      <c r="H171" s="43"/>
      <c r="I171" s="43"/>
      <c r="J171" s="43"/>
      <c r="K171" s="43"/>
      <c r="L171" s="11">
        <v>6</v>
      </c>
    </row>
    <row r="172" spans="1:12" s="2" customFormat="1" ht="19.2" customHeight="1">
      <c r="A172" s="44" t="s">
        <v>72</v>
      </c>
      <c r="B172" s="45" t="s">
        <v>188</v>
      </c>
      <c r="C172" s="46" t="s">
        <v>105</v>
      </c>
      <c r="D172" s="47">
        <v>1</v>
      </c>
      <c r="E172" s="47">
        <v>10</v>
      </c>
      <c r="F172" s="47"/>
      <c r="G172" s="47">
        <v>6</v>
      </c>
      <c r="H172" s="47"/>
      <c r="I172" s="47"/>
      <c r="J172" s="47"/>
      <c r="K172" s="47">
        <v>2</v>
      </c>
      <c r="L172" s="47">
        <v>19</v>
      </c>
    </row>
    <row r="173" spans="1:12" s="2" customFormat="1" ht="19.2" hidden="1" customHeight="1">
      <c r="A173" s="41" t="s">
        <v>72</v>
      </c>
      <c r="B173" s="42" t="s">
        <v>189</v>
      </c>
      <c r="C173" s="42" t="s">
        <v>107</v>
      </c>
      <c r="D173" s="43"/>
      <c r="E173" s="43"/>
      <c r="F173" s="43"/>
      <c r="G173" s="43">
        <v>5</v>
      </c>
      <c r="H173" s="43"/>
      <c r="I173" s="43"/>
      <c r="J173" s="43"/>
      <c r="K173" s="43">
        <v>1</v>
      </c>
      <c r="L173" s="11">
        <v>6</v>
      </c>
    </row>
    <row r="174" spans="1:12" s="2" customFormat="1" ht="19.2" hidden="1" customHeight="1">
      <c r="A174" s="41" t="s">
        <v>72</v>
      </c>
      <c r="B174" s="42" t="str">
        <f t="shared" ref="B174:B175" si="38">B173</f>
        <v>P Biomedical Technology and Physics</v>
      </c>
      <c r="C174" s="42" t="s">
        <v>108</v>
      </c>
      <c r="D174" s="43"/>
      <c r="E174" s="43"/>
      <c r="F174" s="43"/>
      <c r="G174" s="43">
        <v>1</v>
      </c>
      <c r="H174" s="43"/>
      <c r="I174" s="43"/>
      <c r="J174" s="43"/>
      <c r="K174" s="43"/>
      <c r="L174" s="11">
        <v>1</v>
      </c>
    </row>
    <row r="175" spans="1:12" s="2" customFormat="1" ht="18.600000000000001" hidden="1" customHeight="1">
      <c r="A175" s="41" t="s">
        <v>72</v>
      </c>
      <c r="B175" s="42" t="str">
        <f t="shared" si="38"/>
        <v>P Biomedical Technology and Physics</v>
      </c>
      <c r="C175" s="42" t="s">
        <v>109</v>
      </c>
      <c r="D175" s="43"/>
      <c r="E175" s="43"/>
      <c r="F175" s="43"/>
      <c r="G175" s="43"/>
      <c r="H175" s="43"/>
      <c r="I175" s="43"/>
      <c r="J175" s="43"/>
      <c r="K175" s="43"/>
      <c r="L175" s="11"/>
    </row>
    <row r="176" spans="1:12" s="2" customFormat="1" ht="19.2" customHeight="1">
      <c r="A176" s="44" t="s">
        <v>72</v>
      </c>
      <c r="B176" s="45" t="s">
        <v>190</v>
      </c>
      <c r="C176" s="46" t="s">
        <v>105</v>
      </c>
      <c r="D176" s="47"/>
      <c r="E176" s="47"/>
      <c r="F176" s="47"/>
      <c r="G176" s="47">
        <v>6</v>
      </c>
      <c r="H176" s="47"/>
      <c r="I176" s="47"/>
      <c r="J176" s="47"/>
      <c r="K176" s="47">
        <v>1</v>
      </c>
      <c r="L176" s="47">
        <v>7</v>
      </c>
    </row>
    <row r="177" spans="1:12" s="2" customFormat="1" ht="19.2" hidden="1" customHeight="1">
      <c r="A177" s="41" t="s">
        <v>72</v>
      </c>
      <c r="B177" s="42" t="s">
        <v>191</v>
      </c>
      <c r="C177" s="42" t="s">
        <v>107</v>
      </c>
      <c r="D177" s="43">
        <v>1</v>
      </c>
      <c r="E177" s="43">
        <v>1</v>
      </c>
      <c r="F177" s="43"/>
      <c r="G177" s="43">
        <v>9</v>
      </c>
      <c r="H177" s="43"/>
      <c r="I177" s="43"/>
      <c r="J177" s="43"/>
      <c r="K177" s="43"/>
      <c r="L177" s="11">
        <v>11</v>
      </c>
    </row>
    <row r="178" spans="1:12" s="2" customFormat="1" ht="19.2" hidden="1" customHeight="1">
      <c r="A178" s="41" t="s">
        <v>72</v>
      </c>
      <c r="B178" s="42" t="str">
        <f t="shared" ref="B178:B179" si="39">B177</f>
        <v>P Business Analytics</v>
      </c>
      <c r="C178" s="42" t="s">
        <v>108</v>
      </c>
      <c r="D178" s="43">
        <v>1</v>
      </c>
      <c r="E178" s="43">
        <v>2</v>
      </c>
      <c r="F178" s="43"/>
      <c r="G178" s="43">
        <v>2</v>
      </c>
      <c r="H178" s="43"/>
      <c r="I178" s="43"/>
      <c r="J178" s="43"/>
      <c r="K178" s="43">
        <v>1</v>
      </c>
      <c r="L178" s="11">
        <v>6</v>
      </c>
    </row>
    <row r="179" spans="1:12" s="2" customFormat="1" ht="19.2" hidden="1" customHeight="1">
      <c r="A179" s="41" t="s">
        <v>72</v>
      </c>
      <c r="B179" s="42" t="str">
        <f t="shared" si="39"/>
        <v>P Business Analytics</v>
      </c>
      <c r="C179" s="42" t="s">
        <v>109</v>
      </c>
      <c r="D179" s="43"/>
      <c r="E179" s="43">
        <v>2</v>
      </c>
      <c r="F179" s="43"/>
      <c r="G179" s="43">
        <v>3</v>
      </c>
      <c r="H179" s="43"/>
      <c r="I179" s="43"/>
      <c r="J179" s="43"/>
      <c r="K179" s="43"/>
      <c r="L179" s="11">
        <v>5</v>
      </c>
    </row>
    <row r="180" spans="1:12" s="2" customFormat="1" ht="19.2" customHeight="1">
      <c r="A180" s="44" t="s">
        <v>72</v>
      </c>
      <c r="B180" s="45" t="s">
        <v>192</v>
      </c>
      <c r="C180" s="46" t="s">
        <v>105</v>
      </c>
      <c r="D180" s="47">
        <v>2</v>
      </c>
      <c r="E180" s="47">
        <v>5</v>
      </c>
      <c r="F180" s="47"/>
      <c r="G180" s="47">
        <v>14</v>
      </c>
      <c r="H180" s="47"/>
      <c r="I180" s="47"/>
      <c r="J180" s="47"/>
      <c r="K180" s="47">
        <v>1</v>
      </c>
      <c r="L180" s="47">
        <v>22</v>
      </c>
    </row>
    <row r="181" spans="1:12" s="2" customFormat="1" ht="19.2" hidden="1" customHeight="1">
      <c r="A181" s="41" t="s">
        <v>72</v>
      </c>
      <c r="B181" s="42" t="s">
        <v>193</v>
      </c>
      <c r="C181" s="42" t="s">
        <v>107</v>
      </c>
      <c r="D181" s="43">
        <v>1</v>
      </c>
      <c r="E181" s="43">
        <v>1</v>
      </c>
      <c r="F181" s="43"/>
      <c r="G181" s="43">
        <v>6</v>
      </c>
      <c r="H181" s="43"/>
      <c r="I181" s="43"/>
      <c r="J181" s="43"/>
      <c r="K181" s="43">
        <v>1</v>
      </c>
      <c r="L181" s="11">
        <v>9</v>
      </c>
    </row>
    <row r="182" spans="1:12" s="2" customFormat="1" ht="19.2" hidden="1" customHeight="1">
      <c r="A182" s="41" t="s">
        <v>72</v>
      </c>
      <c r="B182" s="42" t="str">
        <f t="shared" ref="B182:B183" si="40">B181</f>
        <v>P Computer Science</v>
      </c>
      <c r="C182" s="42" t="s">
        <v>108</v>
      </c>
      <c r="D182" s="43">
        <v>6</v>
      </c>
      <c r="E182" s="43">
        <v>3</v>
      </c>
      <c r="F182" s="43"/>
      <c r="G182" s="43">
        <v>1</v>
      </c>
      <c r="H182" s="43"/>
      <c r="I182" s="43"/>
      <c r="J182" s="43"/>
      <c r="K182" s="43"/>
      <c r="L182" s="11">
        <v>10</v>
      </c>
    </row>
    <row r="183" spans="1:12" s="2" customFormat="1" ht="19.2" hidden="1" customHeight="1">
      <c r="A183" s="41" t="s">
        <v>72</v>
      </c>
      <c r="B183" s="42" t="str">
        <f t="shared" si="40"/>
        <v>P Computer Science</v>
      </c>
      <c r="C183" s="42" t="s">
        <v>109</v>
      </c>
      <c r="D183" s="43">
        <v>4</v>
      </c>
      <c r="E183" s="43">
        <v>3</v>
      </c>
      <c r="F183" s="43"/>
      <c r="G183" s="43">
        <v>1</v>
      </c>
      <c r="H183" s="43"/>
      <c r="I183" s="43"/>
      <c r="J183" s="43"/>
      <c r="K183" s="43"/>
      <c r="L183" s="11">
        <v>8</v>
      </c>
    </row>
    <row r="184" spans="1:12" s="2" customFormat="1" ht="19.2" customHeight="1">
      <c r="A184" s="44" t="s">
        <v>72</v>
      </c>
      <c r="B184" s="45" t="s">
        <v>194</v>
      </c>
      <c r="C184" s="46" t="s">
        <v>105</v>
      </c>
      <c r="D184" s="47">
        <v>11</v>
      </c>
      <c r="E184" s="47">
        <v>7</v>
      </c>
      <c r="F184" s="47"/>
      <c r="G184" s="47">
        <v>8</v>
      </c>
      <c r="H184" s="47"/>
      <c r="I184" s="47"/>
      <c r="J184" s="47"/>
      <c r="K184" s="47">
        <v>1</v>
      </c>
      <c r="L184" s="47">
        <v>27</v>
      </c>
    </row>
    <row r="185" spans="1:12" s="2" customFormat="1" ht="19.2" hidden="1" customHeight="1">
      <c r="A185" s="41" t="s">
        <v>72</v>
      </c>
      <c r="B185" s="42" t="s">
        <v>195</v>
      </c>
      <c r="C185" s="42" t="s">
        <v>107</v>
      </c>
      <c r="D185" s="43"/>
      <c r="E185" s="43"/>
      <c r="F185" s="43"/>
      <c r="G185" s="43"/>
      <c r="H185" s="43"/>
      <c r="I185" s="43"/>
      <c r="J185" s="43"/>
      <c r="K185" s="43">
        <v>2</v>
      </c>
      <c r="L185" s="11">
        <v>2</v>
      </c>
    </row>
    <row r="186" spans="1:12" s="2" customFormat="1" ht="18.600000000000001" hidden="1" customHeight="1">
      <c r="A186" s="41" t="s">
        <v>72</v>
      </c>
      <c r="B186" s="42" t="str">
        <f t="shared" ref="B186:B187" si="41">B185</f>
        <v>P Ecology and Evolution</v>
      </c>
      <c r="C186" s="42" t="s">
        <v>108</v>
      </c>
      <c r="D186" s="43"/>
      <c r="E186" s="43"/>
      <c r="F186" s="43"/>
      <c r="G186" s="43"/>
      <c r="H186" s="43"/>
      <c r="I186" s="43"/>
      <c r="J186" s="43"/>
      <c r="K186" s="43"/>
      <c r="L186" s="11"/>
    </row>
    <row r="187" spans="1:12" s="2" customFormat="1" ht="18.600000000000001" hidden="1" customHeight="1">
      <c r="A187" s="41" t="s">
        <v>72</v>
      </c>
      <c r="B187" s="42" t="str">
        <f t="shared" si="41"/>
        <v>P Ecology and Evolution</v>
      </c>
      <c r="C187" s="42" t="s">
        <v>109</v>
      </c>
      <c r="D187" s="43"/>
      <c r="E187" s="43"/>
      <c r="F187" s="43"/>
      <c r="G187" s="43"/>
      <c r="H187" s="43"/>
      <c r="I187" s="43"/>
      <c r="J187" s="43"/>
      <c r="K187" s="43"/>
      <c r="L187" s="11"/>
    </row>
    <row r="188" spans="1:12" s="2" customFormat="1" ht="19.2" customHeight="1">
      <c r="A188" s="44" t="s">
        <v>72</v>
      </c>
      <c r="B188" s="45" t="s">
        <v>196</v>
      </c>
      <c r="C188" s="46" t="s">
        <v>105</v>
      </c>
      <c r="D188" s="47"/>
      <c r="E188" s="47"/>
      <c r="F188" s="47"/>
      <c r="G188" s="47"/>
      <c r="H188" s="47"/>
      <c r="I188" s="47"/>
      <c r="J188" s="47"/>
      <c r="K188" s="47">
        <v>2</v>
      </c>
      <c r="L188" s="47">
        <v>2</v>
      </c>
    </row>
    <row r="189" spans="1:12" s="2" customFormat="1" ht="19.2" hidden="1" customHeight="1">
      <c r="A189" s="41" t="s">
        <v>72</v>
      </c>
      <c r="B189" s="42" t="s">
        <v>197</v>
      </c>
      <c r="C189" s="42" t="s">
        <v>107</v>
      </c>
      <c r="D189" s="43"/>
      <c r="E189" s="43">
        <v>1</v>
      </c>
      <c r="F189" s="43"/>
      <c r="G189" s="43">
        <v>17</v>
      </c>
      <c r="H189" s="43">
        <v>1</v>
      </c>
      <c r="I189" s="43"/>
      <c r="J189" s="43"/>
      <c r="K189" s="43">
        <v>5</v>
      </c>
      <c r="L189" s="11">
        <v>24</v>
      </c>
    </row>
    <row r="190" spans="1:12" s="2" customFormat="1" ht="19.2" hidden="1" customHeight="1">
      <c r="A190" s="41" t="s">
        <v>72</v>
      </c>
      <c r="B190" s="42" t="str">
        <f t="shared" ref="B190:B191" si="42">B189</f>
        <v>P Environment and Resource Management</v>
      </c>
      <c r="C190" s="42" t="s">
        <v>108</v>
      </c>
      <c r="D190" s="43"/>
      <c r="E190" s="43"/>
      <c r="F190" s="43"/>
      <c r="G190" s="43">
        <v>2</v>
      </c>
      <c r="H190" s="43"/>
      <c r="I190" s="43"/>
      <c r="J190" s="43"/>
      <c r="K190" s="43">
        <v>2</v>
      </c>
      <c r="L190" s="11">
        <v>4</v>
      </c>
    </row>
    <row r="191" spans="1:12" s="2" customFormat="1" ht="19.2" hidden="1" customHeight="1">
      <c r="A191" s="41" t="s">
        <v>72</v>
      </c>
      <c r="B191" s="42" t="str">
        <f t="shared" si="42"/>
        <v>P Environment and Resource Management</v>
      </c>
      <c r="C191" s="42" t="s">
        <v>109</v>
      </c>
      <c r="D191" s="43"/>
      <c r="E191" s="43"/>
      <c r="F191" s="43"/>
      <c r="G191" s="43">
        <v>2</v>
      </c>
      <c r="H191" s="43"/>
      <c r="I191" s="43"/>
      <c r="J191" s="43"/>
      <c r="K191" s="43"/>
      <c r="L191" s="11">
        <v>2</v>
      </c>
    </row>
    <row r="192" spans="1:12" s="2" customFormat="1" ht="19.2" customHeight="1">
      <c r="A192" s="44" t="s">
        <v>72</v>
      </c>
      <c r="B192" s="45" t="s">
        <v>198</v>
      </c>
      <c r="C192" s="46" t="s">
        <v>105</v>
      </c>
      <c r="D192" s="47"/>
      <c r="E192" s="47">
        <v>1</v>
      </c>
      <c r="F192" s="47"/>
      <c r="G192" s="47">
        <v>21</v>
      </c>
      <c r="H192" s="47">
        <v>1</v>
      </c>
      <c r="I192" s="47"/>
      <c r="J192" s="47"/>
      <c r="K192" s="47">
        <v>7</v>
      </c>
      <c r="L192" s="47">
        <v>30</v>
      </c>
    </row>
    <row r="193" spans="1:12" s="2" customFormat="1" ht="19.2" hidden="1" customHeight="1">
      <c r="A193" s="41" t="s">
        <v>72</v>
      </c>
      <c r="B193" s="42" t="s">
        <v>199</v>
      </c>
      <c r="C193" s="42" t="s">
        <v>107</v>
      </c>
      <c r="D193" s="43"/>
      <c r="E193" s="43">
        <v>4</v>
      </c>
      <c r="F193" s="43"/>
      <c r="G193" s="43">
        <v>90</v>
      </c>
      <c r="H193" s="43">
        <v>2</v>
      </c>
      <c r="I193" s="43"/>
      <c r="J193" s="43"/>
      <c r="K193" s="43">
        <v>76</v>
      </c>
      <c r="L193" s="11">
        <v>172</v>
      </c>
    </row>
    <row r="194" spans="1:12" s="2" customFormat="1" ht="19.2" hidden="1" customHeight="1">
      <c r="A194" s="41" t="s">
        <v>72</v>
      </c>
      <c r="B194" s="42" t="str">
        <f t="shared" ref="B194:B195" si="43">B193</f>
        <v>P Health Sciences</v>
      </c>
      <c r="C194" s="42" t="s">
        <v>108</v>
      </c>
      <c r="D194" s="43"/>
      <c r="E194" s="43"/>
      <c r="F194" s="43"/>
      <c r="G194" s="43">
        <v>1</v>
      </c>
      <c r="H194" s="43"/>
      <c r="I194" s="43"/>
      <c r="J194" s="43"/>
      <c r="K194" s="43"/>
      <c r="L194" s="11">
        <v>1</v>
      </c>
    </row>
    <row r="195" spans="1:12" s="2" customFormat="1" ht="19.2" hidden="1" customHeight="1">
      <c r="A195" s="41" t="s">
        <v>72</v>
      </c>
      <c r="B195" s="42" t="str">
        <f t="shared" si="43"/>
        <v>P Health Sciences</v>
      </c>
      <c r="C195" s="42" t="s">
        <v>109</v>
      </c>
      <c r="D195" s="43"/>
      <c r="E195" s="43">
        <v>1</v>
      </c>
      <c r="F195" s="43"/>
      <c r="G195" s="43"/>
      <c r="H195" s="43"/>
      <c r="I195" s="43"/>
      <c r="J195" s="43"/>
      <c r="K195" s="43">
        <v>1</v>
      </c>
      <c r="L195" s="11">
        <v>2</v>
      </c>
    </row>
    <row r="196" spans="1:12" s="2" customFormat="1" ht="19.2" customHeight="1">
      <c r="A196" s="44" t="s">
        <v>72</v>
      </c>
      <c r="B196" s="45" t="s">
        <v>200</v>
      </c>
      <c r="C196" s="46" t="s">
        <v>105</v>
      </c>
      <c r="D196" s="47"/>
      <c r="E196" s="47">
        <v>5</v>
      </c>
      <c r="F196" s="47"/>
      <c r="G196" s="47">
        <v>91</v>
      </c>
      <c r="H196" s="47">
        <v>2</v>
      </c>
      <c r="I196" s="47"/>
      <c r="J196" s="47"/>
      <c r="K196" s="47">
        <v>77</v>
      </c>
      <c r="L196" s="47">
        <v>175</v>
      </c>
    </row>
    <row r="197" spans="1:12" s="2" customFormat="1" ht="19.2" hidden="1" customHeight="1">
      <c r="A197" s="41" t="s">
        <v>72</v>
      </c>
      <c r="B197" s="42" t="s">
        <v>201</v>
      </c>
      <c r="C197" s="42" t="s">
        <v>107</v>
      </c>
      <c r="D197" s="43"/>
      <c r="E197" s="43"/>
      <c r="F197" s="43"/>
      <c r="G197" s="43">
        <v>17</v>
      </c>
      <c r="H197" s="43"/>
      <c r="I197" s="43"/>
      <c r="J197" s="43"/>
      <c r="K197" s="43">
        <v>2</v>
      </c>
      <c r="L197" s="11">
        <v>19</v>
      </c>
    </row>
    <row r="198" spans="1:12" s="2" customFormat="1" ht="19.2" hidden="1" customHeight="1">
      <c r="A198" s="41" t="s">
        <v>72</v>
      </c>
      <c r="B198" s="42" t="str">
        <f t="shared" ref="B198:B199" si="44">B197</f>
        <v>P Information Sciences</v>
      </c>
      <c r="C198" s="42" t="s">
        <v>108</v>
      </c>
      <c r="D198" s="43">
        <v>2</v>
      </c>
      <c r="E198" s="43"/>
      <c r="F198" s="43"/>
      <c r="G198" s="43">
        <v>3</v>
      </c>
      <c r="H198" s="43"/>
      <c r="I198" s="43"/>
      <c r="J198" s="43"/>
      <c r="K198" s="43"/>
      <c r="L198" s="11">
        <v>5</v>
      </c>
    </row>
    <row r="199" spans="1:12" s="2" customFormat="1" ht="19.2" hidden="1" customHeight="1">
      <c r="A199" s="41" t="s">
        <v>72</v>
      </c>
      <c r="B199" s="42" t="str">
        <f t="shared" si="44"/>
        <v>P Information Sciences</v>
      </c>
      <c r="C199" s="42" t="s">
        <v>109</v>
      </c>
      <c r="D199" s="43"/>
      <c r="E199" s="43">
        <v>2</v>
      </c>
      <c r="F199" s="43"/>
      <c r="G199" s="43">
        <v>10</v>
      </c>
      <c r="H199" s="43"/>
      <c r="I199" s="43"/>
      <c r="J199" s="43"/>
      <c r="K199" s="43">
        <v>4</v>
      </c>
      <c r="L199" s="11">
        <v>16</v>
      </c>
    </row>
    <row r="200" spans="1:12" s="2" customFormat="1" ht="19.2" customHeight="1">
      <c r="A200" s="44" t="s">
        <v>72</v>
      </c>
      <c r="B200" s="45" t="s">
        <v>202</v>
      </c>
      <c r="C200" s="46" t="s">
        <v>105</v>
      </c>
      <c r="D200" s="47">
        <v>2</v>
      </c>
      <c r="E200" s="47">
        <v>2</v>
      </c>
      <c r="F200" s="47"/>
      <c r="G200" s="47">
        <v>30</v>
      </c>
      <c r="H200" s="47"/>
      <c r="I200" s="47"/>
      <c r="J200" s="47"/>
      <c r="K200" s="47">
        <v>6</v>
      </c>
      <c r="L200" s="47">
        <v>40</v>
      </c>
    </row>
    <row r="201" spans="1:12" s="2" customFormat="1" ht="19.2" hidden="1" customHeight="1">
      <c r="A201" s="41" t="s">
        <v>72</v>
      </c>
      <c r="B201" s="42" t="s">
        <v>203</v>
      </c>
      <c r="C201" s="42" t="s">
        <v>107</v>
      </c>
      <c r="D201" s="43"/>
      <c r="E201" s="43">
        <v>2</v>
      </c>
      <c r="F201" s="43"/>
      <c r="G201" s="43"/>
      <c r="H201" s="43"/>
      <c r="I201" s="43"/>
      <c r="J201" s="43"/>
      <c r="K201" s="43"/>
      <c r="L201" s="11">
        <v>2</v>
      </c>
    </row>
    <row r="202" spans="1:12" s="2" customFormat="1" ht="19.2" hidden="1" customHeight="1">
      <c r="A202" s="41" t="s">
        <v>72</v>
      </c>
      <c r="B202" s="42" t="str">
        <f t="shared" ref="B202:B203" si="45">B201</f>
        <v>P Mathematics</v>
      </c>
      <c r="C202" s="42" t="s">
        <v>108</v>
      </c>
      <c r="D202" s="43"/>
      <c r="E202" s="43">
        <v>1</v>
      </c>
      <c r="F202" s="43"/>
      <c r="G202" s="43"/>
      <c r="H202" s="43"/>
      <c r="I202" s="43"/>
      <c r="J202" s="43"/>
      <c r="K202" s="43"/>
      <c r="L202" s="11">
        <v>1</v>
      </c>
    </row>
    <row r="203" spans="1:12" s="2" customFormat="1" ht="18.600000000000001" hidden="1" customHeight="1">
      <c r="A203" s="41" t="s">
        <v>72</v>
      </c>
      <c r="B203" s="42" t="str">
        <f t="shared" si="45"/>
        <v>P Mathematics</v>
      </c>
      <c r="C203" s="42" t="s">
        <v>109</v>
      </c>
      <c r="D203" s="43"/>
      <c r="E203" s="43"/>
      <c r="F203" s="43"/>
      <c r="G203" s="43"/>
      <c r="H203" s="43"/>
      <c r="I203" s="43"/>
      <c r="J203" s="43"/>
      <c r="K203" s="43"/>
      <c r="L203" s="11"/>
    </row>
    <row r="204" spans="1:12" s="2" customFormat="1" ht="19.2" customHeight="1">
      <c r="A204" s="44" t="s">
        <v>72</v>
      </c>
      <c r="B204" s="45" t="s">
        <v>204</v>
      </c>
      <c r="C204" s="46" t="s">
        <v>105</v>
      </c>
      <c r="D204" s="47"/>
      <c r="E204" s="47">
        <v>3</v>
      </c>
      <c r="F204" s="47"/>
      <c r="G204" s="47"/>
      <c r="H204" s="47"/>
      <c r="I204" s="47"/>
      <c r="J204" s="47"/>
      <c r="K204" s="47"/>
      <c r="L204" s="47">
        <v>3</v>
      </c>
    </row>
    <row r="205" spans="1:12" s="2" customFormat="1" ht="19.2" hidden="1" customHeight="1">
      <c r="A205" s="41" t="s">
        <v>72</v>
      </c>
      <c r="B205" s="42" t="s">
        <v>205</v>
      </c>
      <c r="C205" s="42" t="s">
        <v>107</v>
      </c>
      <c r="D205" s="43">
        <v>1</v>
      </c>
      <c r="E205" s="43">
        <v>1</v>
      </c>
      <c r="F205" s="43"/>
      <c r="G205" s="43">
        <v>5</v>
      </c>
      <c r="H205" s="43"/>
      <c r="I205" s="43"/>
      <c r="J205" s="43"/>
      <c r="K205" s="43">
        <v>1</v>
      </c>
      <c r="L205" s="11">
        <v>8</v>
      </c>
    </row>
    <row r="206" spans="1:12" s="2" customFormat="1" ht="18.600000000000001" hidden="1" customHeight="1">
      <c r="A206" s="41" t="s">
        <v>72</v>
      </c>
      <c r="B206" s="42" t="str">
        <f t="shared" ref="B206:B207" si="46">B205</f>
        <v>P Science, Business and Innovation</v>
      </c>
      <c r="C206" s="42" t="s">
        <v>108</v>
      </c>
      <c r="D206" s="43"/>
      <c r="E206" s="43"/>
      <c r="F206" s="43"/>
      <c r="G206" s="43"/>
      <c r="H206" s="43"/>
      <c r="I206" s="43"/>
      <c r="J206" s="43"/>
      <c r="K206" s="43"/>
      <c r="L206" s="11"/>
    </row>
    <row r="207" spans="1:12" s="2" customFormat="1" ht="19.2" hidden="1" customHeight="1">
      <c r="A207" s="41" t="s">
        <v>72</v>
      </c>
      <c r="B207" s="42" t="str">
        <f t="shared" si="46"/>
        <v>P Science, Business and Innovation</v>
      </c>
      <c r="C207" s="42" t="s">
        <v>109</v>
      </c>
      <c r="D207" s="43">
        <v>1</v>
      </c>
      <c r="E207" s="43">
        <v>1</v>
      </c>
      <c r="F207" s="43"/>
      <c r="G207" s="43">
        <v>1</v>
      </c>
      <c r="H207" s="43"/>
      <c r="I207" s="43"/>
      <c r="J207" s="43"/>
      <c r="K207" s="43"/>
      <c r="L207" s="11">
        <v>3</v>
      </c>
    </row>
    <row r="208" spans="1:12" s="2" customFormat="1" ht="19.2" customHeight="1">
      <c r="A208" s="44" t="s">
        <v>72</v>
      </c>
      <c r="B208" s="45" t="s">
        <v>206</v>
      </c>
      <c r="C208" s="46" t="s">
        <v>105</v>
      </c>
      <c r="D208" s="47">
        <v>2</v>
      </c>
      <c r="E208" s="47">
        <v>2</v>
      </c>
      <c r="F208" s="47"/>
      <c r="G208" s="47">
        <v>6</v>
      </c>
      <c r="H208" s="47"/>
      <c r="I208" s="47"/>
      <c r="J208" s="47"/>
      <c r="K208" s="47">
        <v>1</v>
      </c>
      <c r="L208" s="47">
        <v>11</v>
      </c>
    </row>
    <row r="209" spans="1:12" s="2" customFormat="1" ht="19.2" hidden="1" customHeight="1">
      <c r="A209" s="44" t="s">
        <v>207</v>
      </c>
      <c r="B209" s="45"/>
      <c r="C209" s="46"/>
      <c r="D209" s="47">
        <v>1098</v>
      </c>
      <c r="E209" s="47">
        <v>1430</v>
      </c>
      <c r="F209" s="47">
        <v>342</v>
      </c>
      <c r="G209" s="47">
        <v>2508</v>
      </c>
      <c r="H209" s="47">
        <v>326</v>
      </c>
      <c r="I209" s="47">
        <v>29</v>
      </c>
      <c r="J209" s="47"/>
      <c r="K209" s="47">
        <v>908</v>
      </c>
      <c r="L209" s="47">
        <v>6641</v>
      </c>
    </row>
  </sheetData>
  <autoFilter ref="A12:L209" xr:uid="{66255567-2A4A-4E2D-B522-241EEE0C7BA1}">
    <filterColumn colId="1">
      <filters>
        <filter val="B Aarde, Economie en Duurzaamheid  Totaal"/>
        <filter val="B Aardwetenschappen  Totaal"/>
        <filter val="B Artificial Intelligence  Totaal"/>
        <filter val="B Biologie  Totaal"/>
        <filter val="B Biomedical Sciences  Totaal"/>
        <filter val="B Business Analytics  Totaal"/>
        <filter val="B Computer Science  Totaal"/>
        <filter val="B Farmaceutische Wetenschappen  Totaal"/>
        <filter val="B Gezondheid en Leven  Totaal"/>
        <filter val="B Gezondheidswetenschappen  Totaal"/>
        <filter val="B Mathematics  Totaal"/>
        <filter val="B Medische Natuurwetenschappen  Totaal"/>
        <filter val="B Natuur- en Sterrenkunde (joint degree)  Totaal"/>
        <filter val="B Scheikunde (joint degree)  Totaal"/>
        <filter val="B Science, Business &amp; Innovation  Totaal"/>
        <filter val="M Artificial Intelligence  Totaal"/>
        <filter val="M Bioinformatics and Systems Biology (jd  Totaal"/>
        <filter val="M Biomedical Sciences  Totaal"/>
        <filter val="M Biomedical Technology and Physics  Totaal"/>
        <filter val="M Biomolecular Sciences  Totaal"/>
        <filter val="M Business Analytics  Totaal"/>
        <filter val="M Computer Science (joint degree)  Totaal"/>
        <filter val="M Computer Security  Totaal"/>
        <filter val="M Drug Discovery Sciences  Totaal"/>
        <filter val="M Earth Sciences  Totaal"/>
        <filter val="M Ecology and Evolution  Totaal"/>
        <filter val="M Environment and Resource Management  Totaal"/>
        <filter val="M Global Health (research)  Totaal"/>
        <filter val="M Health Sciences  Totaal"/>
        <filter val="M Hydrology  Totaal"/>
        <filter val="M Information Sciences  Totaal"/>
        <filter val="M Management, Policy Analysis and Entr.  Totaal"/>
        <filter val="M Mathematics  Totaal"/>
        <filter val="M Neurosciences (research)  Totaal"/>
        <filter val="M Science, Business and Innovation  Totaal"/>
        <filter val="P Artificial Intelligence  Totaal"/>
        <filter val="P Bioinformatics and Systems Biology  Totaal"/>
        <filter val="P Biomedical Technology and Physics  Totaal"/>
        <filter val="P Business Analytics  Totaal"/>
        <filter val="P Computer Science  Totaal"/>
        <filter val="P Ecology and Evolution  Totaal"/>
        <filter val="P Environment and Resource Management  Totaal"/>
        <filter val="P Health Sciences  Totaal"/>
        <filter val="P Information Sciences  Totaal"/>
        <filter val="P Mathematics  Totaal"/>
        <filter val="P Science, Business and Innovation  Totaal"/>
      </filters>
    </filterColumn>
    <filterColumn colId="2">
      <filters>
        <filter val="Totaal"/>
      </filters>
    </filterColumn>
  </autoFilter>
  <pageMargins left="0.7" right="0.7" top="0.75" bottom="0.75" header="0.3" footer="0.3"/>
  <pageSetup paperSize="9" orientation="landscape"/>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30F964-C607-4CB0-A352-A08DB26A3F4E}">
  <sheetPr>
    <tabColor theme="9" tint="0.79998168889431442"/>
  </sheetPr>
  <dimension ref="A1:O319"/>
  <sheetViews>
    <sheetView workbookViewId="0">
      <pane xSplit="3" ySplit="12" topLeftCell="D13" activePane="bottomRight" state="frozen"/>
      <selection pane="topRight" activeCell="D1" sqref="D1"/>
      <selection pane="bottomLeft" activeCell="A13" sqref="A13"/>
      <selection pane="bottomRight" activeCell="I25" sqref="I25"/>
    </sheetView>
  </sheetViews>
  <sheetFormatPr defaultRowHeight="13.2"/>
  <cols>
    <col min="1" max="1" width="33.109375" customWidth="1"/>
    <col min="2" max="2" width="6.109375" customWidth="1"/>
    <col min="3" max="3" width="35.109375" customWidth="1"/>
    <col min="4" max="15" width="13.6640625" customWidth="1"/>
  </cols>
  <sheetData>
    <row r="1" spans="1:15" s="2" customFormat="1" ht="34.65" customHeight="1">
      <c r="A1" s="48" t="s">
        <v>208</v>
      </c>
      <c r="B1" s="48"/>
      <c r="C1" s="48"/>
      <c r="D1" s="48"/>
      <c r="E1" s="48"/>
      <c r="F1" s="48"/>
      <c r="G1" s="48"/>
      <c r="H1" s="48"/>
      <c r="I1" s="48"/>
      <c r="J1" s="48"/>
      <c r="K1" s="48"/>
      <c r="L1" s="48"/>
      <c r="M1" s="48"/>
    </row>
    <row r="2" spans="1:15" s="2" customFormat="1" ht="11.1" customHeight="1">
      <c r="A2" s="49" t="s">
        <v>209</v>
      </c>
      <c r="B2" s="49"/>
    </row>
    <row r="3" spans="1:15" s="2" customFormat="1" ht="12" customHeight="1">
      <c r="A3" s="28" t="s">
        <v>1</v>
      </c>
      <c r="B3" s="50" t="s">
        <v>210</v>
      </c>
      <c r="C3" s="51"/>
      <c r="D3" s="51"/>
      <c r="E3" s="51"/>
      <c r="F3" s="51"/>
      <c r="G3" s="51"/>
      <c r="H3" s="51"/>
      <c r="I3"/>
      <c r="J3"/>
      <c r="K3"/>
      <c r="L3"/>
      <c r="M3"/>
      <c r="N3"/>
      <c r="O3"/>
    </row>
    <row r="4" spans="1:15" s="2" customFormat="1" ht="12" customHeight="1">
      <c r="A4" s="28"/>
      <c r="B4" s="50" t="s">
        <v>211</v>
      </c>
      <c r="C4" s="51"/>
      <c r="D4" s="51"/>
      <c r="E4" s="51"/>
      <c r="F4" s="51"/>
      <c r="G4" s="51"/>
      <c r="H4" s="51"/>
      <c r="I4"/>
      <c r="J4"/>
      <c r="K4"/>
      <c r="L4"/>
      <c r="M4"/>
      <c r="N4"/>
      <c r="O4"/>
    </row>
    <row r="5" spans="1:15" s="2" customFormat="1" ht="12" customHeight="1">
      <c r="A5" s="28" t="s">
        <v>212</v>
      </c>
      <c r="B5" s="52" t="s">
        <v>213</v>
      </c>
      <c r="C5" s="27"/>
      <c r="D5" s="27"/>
      <c r="E5" s="27"/>
      <c r="F5" s="27"/>
      <c r="G5" s="27"/>
      <c r="H5" s="27"/>
      <c r="I5"/>
      <c r="J5"/>
      <c r="K5"/>
      <c r="L5"/>
      <c r="M5"/>
      <c r="N5"/>
      <c r="O5"/>
    </row>
    <row r="6" spans="1:15" s="2" customFormat="1" ht="12" customHeight="1">
      <c r="A6" s="53" t="s">
        <v>214</v>
      </c>
      <c r="B6" s="50" t="s">
        <v>215</v>
      </c>
      <c r="C6" s="27"/>
      <c r="D6" s="27"/>
      <c r="E6" s="27"/>
      <c r="F6" s="27"/>
      <c r="G6" s="27"/>
      <c r="H6" s="27"/>
      <c r="I6"/>
      <c r="J6"/>
      <c r="K6"/>
      <c r="L6"/>
      <c r="M6"/>
      <c r="N6"/>
      <c r="O6"/>
    </row>
    <row r="7" spans="1:15" s="2" customFormat="1" ht="12" customHeight="1">
      <c r="A7" s="54"/>
      <c r="B7" s="50" t="s">
        <v>329</v>
      </c>
      <c r="C7" s="27"/>
      <c r="D7" s="27"/>
      <c r="E7" s="27"/>
      <c r="F7" s="27"/>
      <c r="G7" s="27"/>
      <c r="H7" s="27"/>
      <c r="I7" s="27"/>
      <c r="J7" s="27"/>
      <c r="K7" s="27"/>
      <c r="L7" s="27"/>
      <c r="M7" s="27"/>
      <c r="N7" s="27"/>
      <c r="O7" s="27"/>
    </row>
    <row r="8" spans="1:15" s="2" customFormat="1" ht="12" customHeight="1">
      <c r="A8" s="52" t="s">
        <v>216</v>
      </c>
      <c r="B8" s="50"/>
      <c r="C8" s="27"/>
      <c r="D8" s="27"/>
      <c r="E8" s="27"/>
      <c r="F8" s="27"/>
      <c r="G8" s="27"/>
      <c r="H8" s="27"/>
      <c r="I8" s="27"/>
      <c r="J8" s="27"/>
      <c r="K8" s="27"/>
      <c r="L8" s="27"/>
      <c r="M8" s="27"/>
      <c r="N8" s="27"/>
      <c r="O8" s="27"/>
    </row>
    <row r="9" spans="1:15" s="2" customFormat="1" ht="12" customHeight="1">
      <c r="A9" s="50" t="s">
        <v>217</v>
      </c>
      <c r="B9" s="50"/>
      <c r="C9" s="27"/>
      <c r="D9" s="27"/>
      <c r="E9" s="27"/>
      <c r="F9" s="27"/>
      <c r="G9" s="27"/>
      <c r="H9" s="27"/>
      <c r="I9" s="27"/>
      <c r="J9" s="27"/>
      <c r="K9" s="27"/>
      <c r="L9" s="27"/>
      <c r="M9" s="27"/>
      <c r="N9" s="27"/>
      <c r="O9" s="27"/>
    </row>
    <row r="10" spans="1:15" s="2" customFormat="1" ht="7.95" customHeight="1">
      <c r="A10" s="55"/>
      <c r="B10" s="55"/>
      <c r="C10" s="55"/>
      <c r="D10" s="55"/>
      <c r="E10" s="27"/>
      <c r="F10" s="27"/>
      <c r="G10" s="27"/>
      <c r="H10" s="27"/>
      <c r="I10" s="27"/>
      <c r="J10" s="27"/>
      <c r="K10" s="27"/>
      <c r="L10" s="27"/>
      <c r="M10" s="27"/>
      <c r="N10" s="27"/>
      <c r="O10" s="27"/>
    </row>
    <row r="11" spans="1:15" s="2" customFormat="1" ht="24" customHeight="1">
      <c r="A11" s="27"/>
      <c r="B11" s="27"/>
      <c r="C11" s="27"/>
      <c r="D11" s="56" t="s">
        <v>19</v>
      </c>
      <c r="E11" s="57"/>
      <c r="F11" s="57"/>
      <c r="G11" s="58"/>
      <c r="H11" s="59" t="s">
        <v>20</v>
      </c>
      <c r="I11" s="57"/>
      <c r="J11" s="57"/>
      <c r="K11" s="58"/>
      <c r="L11" s="57" t="s">
        <v>21</v>
      </c>
      <c r="M11" s="57"/>
      <c r="N11" s="57"/>
      <c r="O11" s="60"/>
    </row>
    <row r="12" spans="1:15" s="2" customFormat="1" ht="55.95" customHeight="1">
      <c r="A12" s="27"/>
      <c r="B12" s="27"/>
      <c r="C12" s="27"/>
      <c r="D12" s="61" t="s">
        <v>218</v>
      </c>
      <c r="E12" s="61" t="s">
        <v>219</v>
      </c>
      <c r="F12" s="61" t="s">
        <v>220</v>
      </c>
      <c r="G12" s="62" t="s">
        <v>221</v>
      </c>
      <c r="H12" s="63" t="s">
        <v>218</v>
      </c>
      <c r="I12" s="61" t="s">
        <v>219</v>
      </c>
      <c r="J12" s="61" t="s">
        <v>220</v>
      </c>
      <c r="K12" s="62" t="s">
        <v>221</v>
      </c>
      <c r="L12" s="64" t="s">
        <v>218</v>
      </c>
      <c r="M12" s="61" t="s">
        <v>219</v>
      </c>
      <c r="N12" s="61" t="s">
        <v>220</v>
      </c>
      <c r="O12" s="61" t="s">
        <v>221</v>
      </c>
    </row>
    <row r="13" spans="1:15" s="2" customFormat="1" ht="19.649999999999999" customHeight="1">
      <c r="A13" s="65" t="s">
        <v>106</v>
      </c>
      <c r="B13" s="66" t="s">
        <v>222</v>
      </c>
      <c r="C13" s="66" t="s">
        <v>106</v>
      </c>
      <c r="D13" s="67">
        <v>114.196</v>
      </c>
      <c r="E13" s="67">
        <v>-5.2009999999999996</v>
      </c>
      <c r="F13" s="68">
        <v>100</v>
      </c>
      <c r="G13" s="69">
        <v>0</v>
      </c>
      <c r="H13" s="70">
        <v>103.196</v>
      </c>
      <c r="I13" s="67">
        <v>-11</v>
      </c>
      <c r="J13" s="68">
        <v>100</v>
      </c>
      <c r="K13" s="69">
        <v>0</v>
      </c>
      <c r="L13" s="71">
        <v>97.581000000000003</v>
      </c>
      <c r="M13" s="67">
        <v>-5.6150000000000002</v>
      </c>
      <c r="N13" s="68">
        <v>60.837172765076701</v>
      </c>
      <c r="O13" s="68">
        <v>-39.162827234923299</v>
      </c>
    </row>
    <row r="14" spans="1:15" s="2" customFormat="1" ht="19.649999999999999" customHeight="1">
      <c r="A14" s="72"/>
      <c r="B14" s="66" t="s">
        <v>223</v>
      </c>
      <c r="C14" s="66" t="s">
        <v>224</v>
      </c>
      <c r="D14" s="73"/>
      <c r="E14" s="73"/>
      <c r="F14" s="74"/>
      <c r="G14" s="75"/>
      <c r="H14" s="76"/>
      <c r="I14" s="73"/>
      <c r="J14" s="74"/>
      <c r="K14" s="75"/>
      <c r="L14" s="77">
        <v>62.816000000000003</v>
      </c>
      <c r="M14" s="73">
        <v>62.816000000000003</v>
      </c>
      <c r="N14" s="74">
        <v>39.162827234923398</v>
      </c>
      <c r="O14" s="74">
        <v>39.162827234923398</v>
      </c>
    </row>
    <row r="15" spans="1:15" s="2" customFormat="1" ht="19.649999999999999" customHeight="1">
      <c r="A15" s="78" t="s">
        <v>225</v>
      </c>
      <c r="B15" s="79"/>
      <c r="C15" s="79"/>
      <c r="D15" s="80">
        <v>114.196</v>
      </c>
      <c r="E15" s="80">
        <v>-5.2009999999999996</v>
      </c>
      <c r="F15" s="81">
        <v>100</v>
      </c>
      <c r="G15" s="82"/>
      <c r="H15" s="83">
        <v>103.196</v>
      </c>
      <c r="I15" s="80">
        <v>-11</v>
      </c>
      <c r="J15" s="81">
        <v>100</v>
      </c>
      <c r="K15" s="82"/>
      <c r="L15" s="84">
        <v>160.39699999999999</v>
      </c>
      <c r="M15" s="80">
        <v>57.201000000000001</v>
      </c>
      <c r="N15" s="81">
        <v>100</v>
      </c>
      <c r="O15" s="85"/>
    </row>
    <row r="16" spans="1:15" s="2" customFormat="1" ht="11.1" customHeight="1">
      <c r="A16" s="86"/>
      <c r="B16" s="86"/>
      <c r="C16" s="87"/>
      <c r="D16" s="86"/>
      <c r="E16" s="86"/>
      <c r="F16" s="87"/>
      <c r="G16" s="88"/>
      <c r="H16" s="89"/>
      <c r="I16" s="86"/>
      <c r="J16" s="87"/>
      <c r="K16" s="88"/>
      <c r="L16" s="86"/>
      <c r="M16" s="86"/>
      <c r="N16" s="87"/>
      <c r="O16" s="87"/>
    </row>
    <row r="17" spans="1:15" s="2" customFormat="1" ht="19.649999999999999" customHeight="1">
      <c r="A17" s="65" t="s">
        <v>111</v>
      </c>
      <c r="B17" s="66" t="s">
        <v>222</v>
      </c>
      <c r="C17" s="66" t="s">
        <v>111</v>
      </c>
      <c r="D17" s="67">
        <v>54.249000000000002</v>
      </c>
      <c r="E17" s="67">
        <v>7.5819999999999999</v>
      </c>
      <c r="F17" s="68">
        <v>13.5965472905404</v>
      </c>
      <c r="G17" s="69">
        <v>0.18302080380531699</v>
      </c>
      <c r="H17" s="70">
        <v>52.249000000000002</v>
      </c>
      <c r="I17" s="67">
        <v>-2</v>
      </c>
      <c r="J17" s="68">
        <v>12.951418238424701</v>
      </c>
      <c r="K17" s="69">
        <v>-0.64512905211570803</v>
      </c>
      <c r="L17" s="71">
        <v>29.497</v>
      </c>
      <c r="M17" s="67">
        <v>-22.751999999999999</v>
      </c>
      <c r="N17" s="68">
        <v>6.3600453657505804</v>
      </c>
      <c r="O17" s="68">
        <v>-6.5913728726740999</v>
      </c>
    </row>
    <row r="18" spans="1:15" s="2" customFormat="1" ht="19.649999999999999" customHeight="1">
      <c r="A18" s="72"/>
      <c r="B18" s="66" t="s">
        <v>223</v>
      </c>
      <c r="C18" s="66" t="s">
        <v>224</v>
      </c>
      <c r="D18" s="73"/>
      <c r="E18" s="73"/>
      <c r="F18" s="74"/>
      <c r="G18" s="75"/>
      <c r="H18" s="76"/>
      <c r="I18" s="73"/>
      <c r="J18" s="74"/>
      <c r="K18" s="75"/>
      <c r="L18" s="77">
        <v>62.816000000000003</v>
      </c>
      <c r="M18" s="73">
        <v>62.816000000000003</v>
      </c>
      <c r="N18" s="74">
        <v>13.5441777026473</v>
      </c>
      <c r="O18" s="74">
        <v>13.5441777026473</v>
      </c>
    </row>
    <row r="19" spans="1:15" s="2" customFormat="1" ht="19.649999999999999" customHeight="1">
      <c r="A19" s="72"/>
      <c r="B19" s="66" t="s">
        <v>226</v>
      </c>
      <c r="C19" s="66" t="s">
        <v>111</v>
      </c>
      <c r="D19" s="67">
        <v>155.83000000000001</v>
      </c>
      <c r="E19" s="67">
        <v>14.414</v>
      </c>
      <c r="F19" s="68">
        <v>39.056018807441802</v>
      </c>
      <c r="G19" s="69">
        <v>-1.59127503291923</v>
      </c>
      <c r="H19" s="70">
        <v>156.53100000000001</v>
      </c>
      <c r="I19" s="67">
        <v>0.70099999999999996</v>
      </c>
      <c r="J19" s="68">
        <v>38.800712899363702</v>
      </c>
      <c r="K19" s="69">
        <v>-0.25530590807807801</v>
      </c>
      <c r="L19" s="71">
        <v>181.83</v>
      </c>
      <c r="M19" s="67">
        <v>25.298999999999999</v>
      </c>
      <c r="N19" s="68">
        <v>39.205581884748597</v>
      </c>
      <c r="O19" s="68">
        <v>0.40486898538486599</v>
      </c>
    </row>
    <row r="20" spans="1:15" s="2" customFormat="1" ht="19.649999999999999" customHeight="1">
      <c r="A20" s="72"/>
      <c r="B20" s="66" t="s">
        <v>227</v>
      </c>
      <c r="C20" s="66" t="s">
        <v>228</v>
      </c>
      <c r="D20" s="73">
        <v>105.91500000000001</v>
      </c>
      <c r="E20" s="73">
        <v>23.253</v>
      </c>
      <c r="F20" s="74">
        <v>26.5457115574035</v>
      </c>
      <c r="G20" s="75">
        <v>2.78611855921437</v>
      </c>
      <c r="H20" s="76">
        <v>124.063</v>
      </c>
      <c r="I20" s="73">
        <v>18.148</v>
      </c>
      <c r="J20" s="74">
        <v>30.752584755950899</v>
      </c>
      <c r="K20" s="75">
        <v>4.2068731985473997</v>
      </c>
      <c r="L20" s="77">
        <v>131.947</v>
      </c>
      <c r="M20" s="73">
        <v>7.8840000000000003</v>
      </c>
      <c r="N20" s="74">
        <v>28.449974772847799</v>
      </c>
      <c r="O20" s="74">
        <v>-2.3026099831031401</v>
      </c>
    </row>
    <row r="21" spans="1:15" s="2" customFormat="1" ht="19.649999999999999" customHeight="1">
      <c r="A21" s="72"/>
      <c r="B21" s="66" t="s">
        <v>229</v>
      </c>
      <c r="C21" s="66" t="s">
        <v>230</v>
      </c>
      <c r="D21" s="67">
        <v>82.997</v>
      </c>
      <c r="E21" s="67">
        <v>5.8319999999999999</v>
      </c>
      <c r="F21" s="68">
        <v>20.801722344614301</v>
      </c>
      <c r="G21" s="69">
        <v>-1.3778643301004301</v>
      </c>
      <c r="H21" s="70">
        <v>70.58</v>
      </c>
      <c r="I21" s="67">
        <v>-12.417</v>
      </c>
      <c r="J21" s="68">
        <v>17.495284106260701</v>
      </c>
      <c r="K21" s="69">
        <v>-3.3064382383536102</v>
      </c>
      <c r="L21" s="71">
        <v>57.695999999999998</v>
      </c>
      <c r="M21" s="67">
        <v>-12.884</v>
      </c>
      <c r="N21" s="68">
        <v>12.4402202740057</v>
      </c>
      <c r="O21" s="68">
        <v>-5.0550638322549899</v>
      </c>
    </row>
    <row r="22" spans="1:15" s="2" customFormat="1" ht="19.649999999999999" customHeight="1">
      <c r="A22" s="78" t="s">
        <v>225</v>
      </c>
      <c r="B22" s="79"/>
      <c r="C22" s="79"/>
      <c r="D22" s="80">
        <v>398.99099999999999</v>
      </c>
      <c r="E22" s="80">
        <v>51.081000000000003</v>
      </c>
      <c r="F22" s="81">
        <v>100</v>
      </c>
      <c r="G22" s="82"/>
      <c r="H22" s="83">
        <v>403.423</v>
      </c>
      <c r="I22" s="80">
        <v>4.4320000000000004</v>
      </c>
      <c r="J22" s="81">
        <v>100</v>
      </c>
      <c r="K22" s="82"/>
      <c r="L22" s="84">
        <v>463.786</v>
      </c>
      <c r="M22" s="80">
        <v>60.363</v>
      </c>
      <c r="N22" s="81">
        <v>100</v>
      </c>
      <c r="O22" s="85"/>
    </row>
    <row r="23" spans="1:15" s="2" customFormat="1" ht="11.1" customHeight="1">
      <c r="A23" s="86"/>
      <c r="B23" s="86"/>
      <c r="C23" s="87"/>
      <c r="D23" s="86"/>
      <c r="E23" s="86"/>
      <c r="F23" s="87"/>
      <c r="G23" s="88"/>
      <c r="H23" s="89"/>
      <c r="I23" s="86"/>
      <c r="J23" s="87"/>
      <c r="K23" s="88"/>
      <c r="L23" s="86"/>
      <c r="M23" s="86"/>
      <c r="N23" s="87"/>
      <c r="O23" s="87"/>
    </row>
    <row r="24" spans="1:15" s="2" customFormat="1" ht="19.649999999999999" customHeight="1">
      <c r="A24" s="65" t="s">
        <v>113</v>
      </c>
      <c r="B24" s="66" t="s">
        <v>222</v>
      </c>
      <c r="C24" s="66" t="s">
        <v>113</v>
      </c>
      <c r="D24" s="73">
        <v>574.65700000000004</v>
      </c>
      <c r="E24" s="73">
        <v>226.83099999999999</v>
      </c>
      <c r="F24" s="74">
        <v>21.060954898256998</v>
      </c>
      <c r="G24" s="75">
        <v>6.9485976088442696</v>
      </c>
      <c r="H24" s="76">
        <v>457.18900000000002</v>
      </c>
      <c r="I24" s="73">
        <v>-117.468</v>
      </c>
      <c r="J24" s="74">
        <v>16.587632845754499</v>
      </c>
      <c r="K24" s="75">
        <v>-4.4733220525024997</v>
      </c>
      <c r="L24" s="77">
        <v>370.35700000000003</v>
      </c>
      <c r="M24" s="73">
        <v>-86.831999999999994</v>
      </c>
      <c r="N24" s="74">
        <v>16.495494167337299</v>
      </c>
      <c r="O24" s="74">
        <v>-9.2138678417178696E-2</v>
      </c>
    </row>
    <row r="25" spans="1:15" s="2" customFormat="1" ht="19.649999999999999" customHeight="1">
      <c r="A25" s="72"/>
      <c r="B25" s="66" t="s">
        <v>223</v>
      </c>
      <c r="C25" s="66" t="s">
        <v>231</v>
      </c>
      <c r="D25" s="67">
        <v>204.56399999999999</v>
      </c>
      <c r="E25" s="67">
        <v>3.8679999999999999</v>
      </c>
      <c r="F25" s="68">
        <v>7.4971908073982396</v>
      </c>
      <c r="G25" s="69">
        <v>-0.64565549666178301</v>
      </c>
      <c r="H25" s="70">
        <v>165.78800000000001</v>
      </c>
      <c r="I25" s="67">
        <v>-38.776000000000003</v>
      </c>
      <c r="J25" s="68">
        <v>6.01508451478918</v>
      </c>
      <c r="K25" s="69">
        <v>-1.48210629260905</v>
      </c>
      <c r="L25" s="71">
        <v>118.497</v>
      </c>
      <c r="M25" s="67">
        <v>-47.290999999999997</v>
      </c>
      <c r="N25" s="68">
        <v>5.2777902735657003</v>
      </c>
      <c r="O25" s="68">
        <v>-0.73729424122347698</v>
      </c>
    </row>
    <row r="26" spans="1:15" s="2" customFormat="1" ht="19.649999999999999" customHeight="1">
      <c r="A26" s="72"/>
      <c r="B26" s="66" t="s">
        <v>232</v>
      </c>
      <c r="C26" s="66" t="s">
        <v>233</v>
      </c>
      <c r="D26" s="73">
        <v>640.04700000000003</v>
      </c>
      <c r="E26" s="73">
        <v>217.09299999999999</v>
      </c>
      <c r="F26" s="74">
        <v>23.457472892116002</v>
      </c>
      <c r="G26" s="75">
        <v>6.29694445264834</v>
      </c>
      <c r="H26" s="76">
        <v>796.30499999999995</v>
      </c>
      <c r="I26" s="73">
        <v>156.25800000000001</v>
      </c>
      <c r="J26" s="74">
        <v>28.89136653165</v>
      </c>
      <c r="K26" s="75">
        <v>5.43389363953405</v>
      </c>
      <c r="L26" s="77">
        <v>620.19200000000001</v>
      </c>
      <c r="M26" s="73">
        <v>-176.113</v>
      </c>
      <c r="N26" s="74">
        <v>27.623005690804501</v>
      </c>
      <c r="O26" s="74">
        <v>-1.26836084084555</v>
      </c>
    </row>
    <row r="27" spans="1:15" s="2" customFormat="1" ht="19.649999999999999" customHeight="1">
      <c r="A27" s="72"/>
      <c r="B27" s="66" t="s">
        <v>226</v>
      </c>
      <c r="C27" s="66" t="s">
        <v>231</v>
      </c>
      <c r="D27" s="67">
        <v>117.863</v>
      </c>
      <c r="E27" s="67">
        <v>-40.968000000000004</v>
      </c>
      <c r="F27" s="68">
        <v>4.31963297614623</v>
      </c>
      <c r="G27" s="69">
        <v>-2.1246231192425999</v>
      </c>
      <c r="H27" s="70">
        <v>134.66300000000001</v>
      </c>
      <c r="I27" s="67">
        <v>16.8</v>
      </c>
      <c r="J27" s="68">
        <v>4.8858139673260697</v>
      </c>
      <c r="K27" s="69">
        <v>0.56618099117984</v>
      </c>
      <c r="L27" s="71">
        <v>67.198999999999998</v>
      </c>
      <c r="M27" s="67">
        <v>-67.463999999999999</v>
      </c>
      <c r="N27" s="68">
        <v>2.993005971403</v>
      </c>
      <c r="O27" s="68">
        <v>-1.8928079959230699</v>
      </c>
    </row>
    <row r="28" spans="1:15" s="2" customFormat="1" ht="19.649999999999999" customHeight="1">
      <c r="A28" s="72"/>
      <c r="B28" s="66" t="s">
        <v>234</v>
      </c>
      <c r="C28" s="66" t="s">
        <v>113</v>
      </c>
      <c r="D28" s="73">
        <v>301.14100000000002</v>
      </c>
      <c r="E28" s="73">
        <v>167.892</v>
      </c>
      <c r="F28" s="74">
        <v>11.0367001863999</v>
      </c>
      <c r="G28" s="75">
        <v>5.6303835325070004</v>
      </c>
      <c r="H28" s="76">
        <v>210.91200000000001</v>
      </c>
      <c r="I28" s="73">
        <v>-90.228999999999999</v>
      </c>
      <c r="J28" s="74">
        <v>7.6522637656719104</v>
      </c>
      <c r="K28" s="75">
        <v>-3.384436420728</v>
      </c>
      <c r="L28" s="77">
        <v>140.39500000000001</v>
      </c>
      <c r="M28" s="73">
        <v>-70.516999999999996</v>
      </c>
      <c r="N28" s="74">
        <v>6.2531149772336603</v>
      </c>
      <c r="O28" s="74">
        <v>-1.3991487884382501</v>
      </c>
    </row>
    <row r="29" spans="1:15" s="2" customFormat="1" ht="19.649999999999999" customHeight="1">
      <c r="A29" s="72"/>
      <c r="B29" s="66" t="s">
        <v>235</v>
      </c>
      <c r="C29" s="66" t="s">
        <v>233</v>
      </c>
      <c r="D29" s="67">
        <v>424.37900000000002</v>
      </c>
      <c r="E29" s="67">
        <v>-302.505</v>
      </c>
      <c r="F29" s="68">
        <v>15.553324815964</v>
      </c>
      <c r="G29" s="69">
        <v>-13.938566865386701</v>
      </c>
      <c r="H29" s="70">
        <v>396.875</v>
      </c>
      <c r="I29" s="67">
        <v>-27.504000000000001</v>
      </c>
      <c r="J29" s="68">
        <v>14.399333285925101</v>
      </c>
      <c r="K29" s="69">
        <v>-1.1539915300388599</v>
      </c>
      <c r="L29" s="71">
        <v>353.113</v>
      </c>
      <c r="M29" s="67">
        <v>-43.762</v>
      </c>
      <c r="N29" s="68">
        <v>15.727456027322299</v>
      </c>
      <c r="O29" s="68">
        <v>1.3281227413971299</v>
      </c>
    </row>
    <row r="30" spans="1:15" s="2" customFormat="1" ht="19.649999999999999" customHeight="1">
      <c r="A30" s="72"/>
      <c r="B30" s="66" t="s">
        <v>236</v>
      </c>
      <c r="C30" s="66" t="s">
        <v>231</v>
      </c>
      <c r="D30" s="73">
        <v>127.58199999999999</v>
      </c>
      <c r="E30" s="73">
        <v>-6.7489999999999997</v>
      </c>
      <c r="F30" s="74">
        <v>4.67583053513561</v>
      </c>
      <c r="G30" s="75">
        <v>-0.77438614517035298</v>
      </c>
      <c r="H30" s="76">
        <v>93.745999999999995</v>
      </c>
      <c r="I30" s="73">
        <v>-33.835999999999999</v>
      </c>
      <c r="J30" s="74">
        <v>3.40127218449723</v>
      </c>
      <c r="K30" s="75">
        <v>-1.27455835063839</v>
      </c>
      <c r="L30" s="77">
        <v>153.404</v>
      </c>
      <c r="M30" s="90">
        <v>59.658000000000001</v>
      </c>
      <c r="N30" s="74">
        <v>6.8325285798465201</v>
      </c>
      <c r="O30" s="74">
        <v>3.4312563953492901</v>
      </c>
    </row>
    <row r="31" spans="1:15" s="2" customFormat="1" ht="19.649999999999999" customHeight="1">
      <c r="A31" s="72"/>
      <c r="B31" s="66" t="s">
        <v>237</v>
      </c>
      <c r="C31" s="66" t="s">
        <v>238</v>
      </c>
      <c r="D31" s="67">
        <v>338.30900000000003</v>
      </c>
      <c r="E31" s="67">
        <v>-1.611</v>
      </c>
      <c r="F31" s="68">
        <v>12.398892888582999</v>
      </c>
      <c r="G31" s="69">
        <v>-1.39269396753812</v>
      </c>
      <c r="H31" s="70">
        <v>500.726</v>
      </c>
      <c r="I31" s="67">
        <v>162.417</v>
      </c>
      <c r="J31" s="68">
        <v>18.167232904385902</v>
      </c>
      <c r="K31" s="69">
        <v>5.7683400158028997</v>
      </c>
      <c r="L31" s="71">
        <v>422.04399999999998</v>
      </c>
      <c r="M31" s="67">
        <v>-78.682000000000002</v>
      </c>
      <c r="N31" s="68">
        <v>18.7976043124869</v>
      </c>
      <c r="O31" s="68">
        <v>0.63037140810104098</v>
      </c>
    </row>
    <row r="32" spans="1:15" s="2" customFormat="1" ht="19.649999999999999" customHeight="1">
      <c r="A32" s="78" t="s">
        <v>225</v>
      </c>
      <c r="B32" s="79"/>
      <c r="C32" s="79"/>
      <c r="D32" s="80">
        <v>2728.5419999999999</v>
      </c>
      <c r="E32" s="80">
        <v>263.851</v>
      </c>
      <c r="F32" s="81">
        <v>100</v>
      </c>
      <c r="G32" s="82"/>
      <c r="H32" s="83">
        <v>2756.2040000000002</v>
      </c>
      <c r="I32" s="80">
        <v>27.661999999999999</v>
      </c>
      <c r="J32" s="81">
        <v>100</v>
      </c>
      <c r="K32" s="82"/>
      <c r="L32" s="84">
        <v>2245.201</v>
      </c>
      <c r="M32" s="91">
        <v>-511.00299999999999</v>
      </c>
      <c r="N32" s="81">
        <v>99.999999999999901</v>
      </c>
      <c r="O32" s="85"/>
    </row>
    <row r="33" spans="1:15" s="2" customFormat="1" ht="11.1" customHeight="1">
      <c r="A33" s="86"/>
      <c r="B33" s="86"/>
      <c r="C33" s="87"/>
      <c r="D33" s="86"/>
      <c r="E33" s="86"/>
      <c r="F33" s="87"/>
      <c r="G33" s="88"/>
      <c r="H33" s="89"/>
      <c r="I33" s="86"/>
      <c r="J33" s="87"/>
      <c r="K33" s="88"/>
      <c r="L33" s="86"/>
      <c r="M33" s="86"/>
      <c r="N33" s="87"/>
      <c r="O33" s="87"/>
    </row>
    <row r="34" spans="1:15" s="2" customFormat="1" ht="19.649999999999999" customHeight="1">
      <c r="A34" s="65" t="s">
        <v>115</v>
      </c>
      <c r="B34" s="66" t="s">
        <v>222</v>
      </c>
      <c r="C34" s="66" t="s">
        <v>115</v>
      </c>
      <c r="D34" s="73">
        <v>77.528999999999996</v>
      </c>
      <c r="E34" s="73">
        <v>14.034000000000001</v>
      </c>
      <c r="F34" s="74">
        <v>5.6490024678728403</v>
      </c>
      <c r="G34" s="75">
        <v>-0.281335326484207</v>
      </c>
      <c r="H34" s="76">
        <v>78.164000000000001</v>
      </c>
      <c r="I34" s="73">
        <v>0.63500000000000001</v>
      </c>
      <c r="J34" s="74">
        <v>6.0171838157123902</v>
      </c>
      <c r="K34" s="75">
        <v>0.36818134783954598</v>
      </c>
      <c r="L34" s="77">
        <v>79.695999999999998</v>
      </c>
      <c r="M34" s="73">
        <v>1.532</v>
      </c>
      <c r="N34" s="74">
        <v>6.2467863099940999</v>
      </c>
      <c r="O34" s="74">
        <v>0.229602494281716</v>
      </c>
    </row>
    <row r="35" spans="1:15" s="2" customFormat="1" ht="19.649999999999999" customHeight="1">
      <c r="A35" s="72"/>
      <c r="B35" s="66" t="s">
        <v>223</v>
      </c>
      <c r="C35" s="66" t="s">
        <v>115</v>
      </c>
      <c r="D35" s="67">
        <v>86.864000000000004</v>
      </c>
      <c r="E35" s="67">
        <v>6.2489999999999997</v>
      </c>
      <c r="F35" s="68">
        <v>6.3291794085994502</v>
      </c>
      <c r="G35" s="69">
        <v>-1.2001407156952799</v>
      </c>
      <c r="H35" s="70">
        <v>108.196</v>
      </c>
      <c r="I35" s="67">
        <v>21.332000000000001</v>
      </c>
      <c r="J35" s="68">
        <v>8.3290929344048106</v>
      </c>
      <c r="K35" s="69">
        <v>1.99991352580536</v>
      </c>
      <c r="L35" s="71">
        <v>84.581000000000003</v>
      </c>
      <c r="M35" s="67">
        <v>-23.614999999999998</v>
      </c>
      <c r="N35" s="68">
        <v>6.6296857167939596</v>
      </c>
      <c r="O35" s="68">
        <v>-1.6994072176108499</v>
      </c>
    </row>
    <row r="36" spans="1:15" s="2" customFormat="1" ht="19.649999999999999" customHeight="1">
      <c r="A36" s="72"/>
      <c r="B36" s="66" t="s">
        <v>232</v>
      </c>
      <c r="C36" s="66" t="s">
        <v>115</v>
      </c>
      <c r="D36" s="73">
        <v>234.97900000000001</v>
      </c>
      <c r="E36" s="73">
        <v>-2.9329999999999998</v>
      </c>
      <c r="F36" s="74">
        <v>17.121295913765099</v>
      </c>
      <c r="G36" s="75">
        <v>-5.0993281563361004</v>
      </c>
      <c r="H36" s="76">
        <v>236.48</v>
      </c>
      <c r="I36" s="73">
        <v>1.5009999999999999</v>
      </c>
      <c r="J36" s="74">
        <v>18.204590716182199</v>
      </c>
      <c r="K36" s="75">
        <v>1.0832948024171301</v>
      </c>
      <c r="L36" s="77">
        <v>256.69600000000003</v>
      </c>
      <c r="M36" s="73">
        <v>20.216000000000001</v>
      </c>
      <c r="N36" s="74">
        <v>20.120521213489301</v>
      </c>
      <c r="O36" s="74">
        <v>1.91593049730714</v>
      </c>
    </row>
    <row r="37" spans="1:15" s="2" customFormat="1" ht="19.649999999999999" customHeight="1">
      <c r="A37" s="72"/>
      <c r="B37" s="66" t="s">
        <v>226</v>
      </c>
      <c r="C37" s="66" t="s">
        <v>115</v>
      </c>
      <c r="D37" s="67">
        <v>428.15100000000001</v>
      </c>
      <c r="E37" s="67">
        <v>97.57</v>
      </c>
      <c r="F37" s="68">
        <v>31.196404643710402</v>
      </c>
      <c r="G37" s="69">
        <v>0.32063492331750998</v>
      </c>
      <c r="H37" s="70">
        <v>415.61399999999998</v>
      </c>
      <c r="I37" s="67">
        <v>-12.537000000000001</v>
      </c>
      <c r="J37" s="68">
        <v>31.994598976299699</v>
      </c>
      <c r="K37" s="69">
        <v>0.79819433258926897</v>
      </c>
      <c r="L37" s="71">
        <v>328.56400000000002</v>
      </c>
      <c r="M37" s="67">
        <v>-87.05</v>
      </c>
      <c r="N37" s="68">
        <v>25.753727880406799</v>
      </c>
      <c r="O37" s="92">
        <v>-6.2408710958928504</v>
      </c>
    </row>
    <row r="38" spans="1:15" s="2" customFormat="1" ht="19.649999999999999" customHeight="1">
      <c r="A38" s="72"/>
      <c r="B38" s="66" t="s">
        <v>236</v>
      </c>
      <c r="C38" s="66" t="s">
        <v>115</v>
      </c>
      <c r="D38" s="73">
        <v>195.83199999999999</v>
      </c>
      <c r="E38" s="73">
        <v>22.919</v>
      </c>
      <c r="F38" s="74">
        <v>14.2689245480849</v>
      </c>
      <c r="G38" s="75">
        <v>-1.88089038278619</v>
      </c>
      <c r="H38" s="76">
        <v>286.11399999999998</v>
      </c>
      <c r="I38" s="73">
        <v>90.281999999999996</v>
      </c>
      <c r="J38" s="74">
        <v>22.025491661746301</v>
      </c>
      <c r="K38" s="75">
        <v>7.7565671136613501</v>
      </c>
      <c r="L38" s="77">
        <v>354.80799999999999</v>
      </c>
      <c r="M38" s="73">
        <v>68.694000000000003</v>
      </c>
      <c r="N38" s="74">
        <v>27.8108030149115</v>
      </c>
      <c r="O38" s="74">
        <v>5.7853113531652696</v>
      </c>
    </row>
    <row r="39" spans="1:15" s="2" customFormat="1" ht="19.649999999999999" customHeight="1">
      <c r="A39" s="72"/>
      <c r="B39" s="66" t="s">
        <v>229</v>
      </c>
      <c r="C39" s="66" t="s">
        <v>115</v>
      </c>
      <c r="D39" s="67">
        <v>349.08199999999999</v>
      </c>
      <c r="E39" s="67">
        <v>163.917</v>
      </c>
      <c r="F39" s="68">
        <v>25.4351930179673</v>
      </c>
      <c r="G39" s="69">
        <v>8.14105965798427</v>
      </c>
      <c r="H39" s="70">
        <v>174.44499999999999</v>
      </c>
      <c r="I39" s="67">
        <v>-174.637</v>
      </c>
      <c r="J39" s="68">
        <v>13.429041895654599</v>
      </c>
      <c r="K39" s="69">
        <v>-12.0061511223127</v>
      </c>
      <c r="L39" s="71">
        <v>171.447</v>
      </c>
      <c r="M39" s="67">
        <v>-2.9980000000000002</v>
      </c>
      <c r="N39" s="68">
        <v>13.4384758644042</v>
      </c>
      <c r="O39" s="68">
        <v>9.4339687496045599E-3</v>
      </c>
    </row>
    <row r="40" spans="1:15" s="2" customFormat="1" ht="19.649999999999999" customHeight="1">
      <c r="A40" s="78" t="s">
        <v>225</v>
      </c>
      <c r="B40" s="79"/>
      <c r="C40" s="79"/>
      <c r="D40" s="80">
        <v>1372.4369999999999</v>
      </c>
      <c r="E40" s="80">
        <v>301.75599999999997</v>
      </c>
      <c r="F40" s="81">
        <v>100</v>
      </c>
      <c r="G40" s="82"/>
      <c r="H40" s="83">
        <v>1299.0129999999999</v>
      </c>
      <c r="I40" s="80">
        <v>-73.424000000000007</v>
      </c>
      <c r="J40" s="81">
        <v>100</v>
      </c>
      <c r="K40" s="82"/>
      <c r="L40" s="84">
        <v>1275.7919999999999</v>
      </c>
      <c r="M40" s="80">
        <v>-23.221</v>
      </c>
      <c r="N40" s="81">
        <v>100</v>
      </c>
      <c r="O40" s="85"/>
    </row>
    <row r="41" spans="1:15" s="2" customFormat="1" ht="11.1" customHeight="1">
      <c r="A41" s="86"/>
      <c r="B41" s="86"/>
      <c r="C41" s="87"/>
      <c r="D41" s="86"/>
      <c r="E41" s="86"/>
      <c r="F41" s="87"/>
      <c r="G41" s="88"/>
      <c r="H41" s="89"/>
      <c r="I41" s="86"/>
      <c r="J41" s="87"/>
      <c r="K41" s="88"/>
      <c r="L41" s="86"/>
      <c r="M41" s="86"/>
      <c r="N41" s="87"/>
      <c r="O41" s="87"/>
    </row>
    <row r="42" spans="1:15" s="2" customFormat="1" ht="19.649999999999999" customHeight="1">
      <c r="A42" s="65" t="s">
        <v>117</v>
      </c>
      <c r="B42" s="66" t="s">
        <v>222</v>
      </c>
      <c r="C42" s="66" t="s">
        <v>117</v>
      </c>
      <c r="D42" s="73">
        <v>194.245</v>
      </c>
      <c r="E42" s="73">
        <v>12.832000000000001</v>
      </c>
      <c r="F42" s="74">
        <v>13.978744564881</v>
      </c>
      <c r="G42" s="75">
        <v>6.3549465718049998</v>
      </c>
      <c r="H42" s="76">
        <v>163.029</v>
      </c>
      <c r="I42" s="73">
        <v>-31.216000000000001</v>
      </c>
      <c r="J42" s="74">
        <v>11.5763469843655</v>
      </c>
      <c r="K42" s="75">
        <v>-2.4023975805155602</v>
      </c>
      <c r="L42" s="77">
        <v>149.02500000000001</v>
      </c>
      <c r="M42" s="73">
        <v>-14.004</v>
      </c>
      <c r="N42" s="74">
        <v>8.7572440816249806</v>
      </c>
      <c r="O42" s="74">
        <v>-2.8191029027405001</v>
      </c>
    </row>
    <row r="43" spans="1:15" s="2" customFormat="1" ht="19.649999999999999" customHeight="1">
      <c r="A43" s="72"/>
      <c r="B43" s="66" t="s">
        <v>222</v>
      </c>
      <c r="C43" s="66" t="s">
        <v>125</v>
      </c>
      <c r="D43" s="67"/>
      <c r="E43" s="67"/>
      <c r="F43" s="68"/>
      <c r="G43" s="69"/>
      <c r="H43" s="70">
        <v>86.25</v>
      </c>
      <c r="I43" s="67">
        <v>86.25</v>
      </c>
      <c r="J43" s="68">
        <v>6.1244314042380301</v>
      </c>
      <c r="K43" s="69">
        <v>6.1244314042380301</v>
      </c>
      <c r="L43" s="71">
        <v>68.331999999999994</v>
      </c>
      <c r="M43" s="67">
        <v>-17.917999999999999</v>
      </c>
      <c r="N43" s="68">
        <v>4.0154336694218902</v>
      </c>
      <c r="O43" s="68">
        <v>-2.1089977348161399</v>
      </c>
    </row>
    <row r="44" spans="1:15" s="2" customFormat="1" ht="19.649999999999999" customHeight="1">
      <c r="A44" s="72"/>
      <c r="B44" s="66" t="s">
        <v>223</v>
      </c>
      <c r="C44" s="66" t="s">
        <v>239</v>
      </c>
      <c r="D44" s="73">
        <v>130.91499999999999</v>
      </c>
      <c r="E44" s="73">
        <v>7.0830000000000002</v>
      </c>
      <c r="F44" s="74">
        <v>9.4212326943365401</v>
      </c>
      <c r="G44" s="75">
        <v>4.21724977647182</v>
      </c>
      <c r="H44" s="76">
        <v>121.33199999999999</v>
      </c>
      <c r="I44" s="73">
        <v>-9.5830000000000002</v>
      </c>
      <c r="J44" s="74">
        <v>8.6155305639305393</v>
      </c>
      <c r="K44" s="75">
        <v>-0.80570213040599703</v>
      </c>
      <c r="L44" s="77">
        <v>107.33</v>
      </c>
      <c r="M44" s="73">
        <v>-14.002000000000001</v>
      </c>
      <c r="N44" s="74">
        <v>6.3070961736675697</v>
      </c>
      <c r="O44" s="74">
        <v>-2.30843439026297</v>
      </c>
    </row>
    <row r="45" spans="1:15" s="2" customFormat="1" ht="19.649999999999999" customHeight="1">
      <c r="A45" s="72"/>
      <c r="B45" s="66" t="s">
        <v>232</v>
      </c>
      <c r="C45" s="66" t="s">
        <v>239</v>
      </c>
      <c r="D45" s="67">
        <v>103.414</v>
      </c>
      <c r="E45" s="67">
        <v>-13.583</v>
      </c>
      <c r="F45" s="68">
        <v>7.4421369426889097</v>
      </c>
      <c r="G45" s="69">
        <v>2.5253917601721301</v>
      </c>
      <c r="H45" s="70">
        <v>110.282</v>
      </c>
      <c r="I45" s="67">
        <v>6.8680000000000003</v>
      </c>
      <c r="J45" s="68">
        <v>7.8308932651846801</v>
      </c>
      <c r="K45" s="69">
        <v>0.38875632249577502</v>
      </c>
      <c r="L45" s="71">
        <v>117.331</v>
      </c>
      <c r="M45" s="67">
        <v>7.0490000000000004</v>
      </c>
      <c r="N45" s="68">
        <v>6.89479084275216</v>
      </c>
      <c r="O45" s="68">
        <v>-0.93610242243252495</v>
      </c>
    </row>
    <row r="46" spans="1:15" s="2" customFormat="1" ht="19.649999999999999" customHeight="1">
      <c r="A46" s="72"/>
      <c r="B46" s="66" t="s">
        <v>226</v>
      </c>
      <c r="C46" s="66" t="s">
        <v>239</v>
      </c>
      <c r="D46" s="73">
        <v>209.74600000000001</v>
      </c>
      <c r="E46" s="73">
        <v>9.2469999999999999</v>
      </c>
      <c r="F46" s="74">
        <v>15.094266300319401</v>
      </c>
      <c r="G46" s="75">
        <v>6.6683879243829702</v>
      </c>
      <c r="H46" s="76">
        <v>183.16399999999999</v>
      </c>
      <c r="I46" s="73">
        <v>-26.582000000000001</v>
      </c>
      <c r="J46" s="74">
        <v>13.0060910576911</v>
      </c>
      <c r="K46" s="75">
        <v>-2.0881752426282998</v>
      </c>
      <c r="L46" s="77">
        <v>198.03100000000001</v>
      </c>
      <c r="M46" s="73">
        <v>14.867000000000001</v>
      </c>
      <c r="N46" s="74">
        <v>11.637012600089101</v>
      </c>
      <c r="O46" s="74">
        <v>-1.3690784576019901</v>
      </c>
    </row>
    <row r="47" spans="1:15" s="2" customFormat="1" ht="19.649999999999999" customHeight="1">
      <c r="A47" s="72"/>
      <c r="B47" s="66" t="s">
        <v>234</v>
      </c>
      <c r="C47" s="66" t="s">
        <v>239</v>
      </c>
      <c r="D47" s="67">
        <v>142.33000000000001</v>
      </c>
      <c r="E47" s="67">
        <v>8.0820000000000007</v>
      </c>
      <c r="F47" s="68">
        <v>10.2427074772556</v>
      </c>
      <c r="G47" s="69">
        <v>4.6009969439726097</v>
      </c>
      <c r="H47" s="70">
        <v>123.914</v>
      </c>
      <c r="I47" s="67">
        <v>-18.416</v>
      </c>
      <c r="J47" s="68">
        <v>8.7988729626058202</v>
      </c>
      <c r="K47" s="69">
        <v>-1.4438345146497999</v>
      </c>
      <c r="L47" s="71">
        <v>149.416</v>
      </c>
      <c r="M47" s="67">
        <v>25.501999999999999</v>
      </c>
      <c r="N47" s="68">
        <v>8.7802206455298002</v>
      </c>
      <c r="O47" s="68">
        <v>-1.8652317076021802E-2</v>
      </c>
    </row>
    <row r="48" spans="1:15" s="2" customFormat="1" ht="19.649999999999999" customHeight="1">
      <c r="A48" s="72"/>
      <c r="B48" s="66" t="s">
        <v>234</v>
      </c>
      <c r="C48" s="66" t="s">
        <v>240</v>
      </c>
      <c r="D48" s="73">
        <v>179.03100000000001</v>
      </c>
      <c r="E48" s="73">
        <v>13.366</v>
      </c>
      <c r="F48" s="74">
        <v>12.883876641330399</v>
      </c>
      <c r="G48" s="75">
        <v>5.9218811144224697</v>
      </c>
      <c r="H48" s="76">
        <v>187.99600000000001</v>
      </c>
      <c r="I48" s="73">
        <v>8.9649999999999999</v>
      </c>
      <c r="J48" s="74">
        <v>13.349201232129101</v>
      </c>
      <c r="K48" s="75">
        <v>0.46532459079872301</v>
      </c>
      <c r="L48" s="77"/>
      <c r="M48" s="73">
        <v>-187.99600000000001</v>
      </c>
      <c r="N48" s="74"/>
      <c r="O48" s="74">
        <v>-13.349201232129101</v>
      </c>
    </row>
    <row r="49" spans="1:15" s="2" customFormat="1" ht="19.649999999999999" customHeight="1">
      <c r="A49" s="72"/>
      <c r="B49" s="66" t="s">
        <v>234</v>
      </c>
      <c r="C49" s="66" t="s">
        <v>241</v>
      </c>
      <c r="D49" s="67">
        <v>152.24600000000001</v>
      </c>
      <c r="E49" s="67">
        <v>-12.419</v>
      </c>
      <c r="F49" s="68">
        <v>10.9563074726499</v>
      </c>
      <c r="G49" s="69">
        <v>4.0363364863927602</v>
      </c>
      <c r="H49" s="70">
        <v>116.91500000000001</v>
      </c>
      <c r="I49" s="67">
        <v>-35.331000000000003</v>
      </c>
      <c r="J49" s="68">
        <v>8.3018886681332091</v>
      </c>
      <c r="K49" s="69">
        <v>-2.6544188045166699</v>
      </c>
      <c r="L49" s="71">
        <v>109.414</v>
      </c>
      <c r="M49" s="67">
        <v>-7.5010000000000003</v>
      </c>
      <c r="N49" s="68">
        <v>6.4295594963725202</v>
      </c>
      <c r="O49" s="68">
        <v>-1.87232917176069</v>
      </c>
    </row>
    <row r="50" spans="1:15" s="2" customFormat="1" ht="19.649999999999999" customHeight="1">
      <c r="A50" s="72"/>
      <c r="B50" s="66" t="s">
        <v>235</v>
      </c>
      <c r="C50" s="66" t="s">
        <v>239</v>
      </c>
      <c r="D50" s="73">
        <v>191.78200000000001</v>
      </c>
      <c r="E50" s="73">
        <v>-980.62900000000002</v>
      </c>
      <c r="F50" s="74">
        <v>13.801495998054101</v>
      </c>
      <c r="G50" s="75">
        <v>-35.468537730842201</v>
      </c>
      <c r="H50" s="76">
        <v>257.99900000000002</v>
      </c>
      <c r="I50" s="73">
        <v>66.216999999999999</v>
      </c>
      <c r="J50" s="74">
        <v>18.319967279559499</v>
      </c>
      <c r="K50" s="75">
        <v>4.5184712815054402</v>
      </c>
      <c r="L50" s="77">
        <v>758.69200000000001</v>
      </c>
      <c r="M50" s="90">
        <v>500.69299999999998</v>
      </c>
      <c r="N50" s="74">
        <v>44.583466041108601</v>
      </c>
      <c r="O50" s="74">
        <v>26.263498761549101</v>
      </c>
    </row>
    <row r="51" spans="1:15" s="2" customFormat="1" ht="19.649999999999999" customHeight="1">
      <c r="A51" s="72"/>
      <c r="B51" s="66" t="s">
        <v>236</v>
      </c>
      <c r="C51" s="66" t="s">
        <v>242</v>
      </c>
      <c r="D51" s="67">
        <v>85.864999999999995</v>
      </c>
      <c r="E51" s="67">
        <v>-33.966999999999999</v>
      </c>
      <c r="F51" s="68">
        <v>6.17923190848418</v>
      </c>
      <c r="G51" s="69">
        <v>1.1433471532224999</v>
      </c>
      <c r="H51" s="70">
        <v>57.412999999999997</v>
      </c>
      <c r="I51" s="67">
        <v>-28.452000000000002</v>
      </c>
      <c r="J51" s="68">
        <v>4.0767765821625304</v>
      </c>
      <c r="K51" s="69">
        <v>-2.1024553263216501</v>
      </c>
      <c r="L51" s="71">
        <v>44.162999999999997</v>
      </c>
      <c r="M51" s="67">
        <v>-13.25</v>
      </c>
      <c r="N51" s="68">
        <v>2.5951764494333398</v>
      </c>
      <c r="O51" s="68">
        <v>-1.4816001327291899</v>
      </c>
    </row>
    <row r="52" spans="1:15" s="2" customFormat="1" ht="19.649999999999999" customHeight="1">
      <c r="A52" s="78" t="s">
        <v>225</v>
      </c>
      <c r="B52" s="79"/>
      <c r="C52" s="79"/>
      <c r="D52" s="80">
        <v>1389.5740000000001</v>
      </c>
      <c r="E52" s="80">
        <v>-989.98800000000006</v>
      </c>
      <c r="F52" s="81">
        <v>100</v>
      </c>
      <c r="G52" s="82"/>
      <c r="H52" s="83">
        <v>1408.2940000000001</v>
      </c>
      <c r="I52" s="80">
        <v>18.72</v>
      </c>
      <c r="J52" s="81">
        <v>100</v>
      </c>
      <c r="K52" s="82"/>
      <c r="L52" s="84">
        <v>1701.7339999999999</v>
      </c>
      <c r="M52" s="91">
        <v>293.44</v>
      </c>
      <c r="N52" s="81">
        <v>100</v>
      </c>
      <c r="O52" s="85"/>
    </row>
    <row r="53" spans="1:15" s="2" customFormat="1" ht="11.1" customHeight="1">
      <c r="A53" s="86"/>
      <c r="B53" s="86"/>
      <c r="C53" s="87"/>
      <c r="D53" s="86"/>
      <c r="E53" s="86"/>
      <c r="F53" s="87"/>
      <c r="G53" s="88"/>
      <c r="H53" s="89"/>
      <c r="I53" s="86"/>
      <c r="J53" s="87"/>
      <c r="K53" s="88"/>
      <c r="L53" s="86"/>
      <c r="M53" s="86"/>
      <c r="N53" s="87"/>
      <c r="O53" s="87"/>
    </row>
    <row r="54" spans="1:15" s="2" customFormat="1" ht="19.649999999999999" customHeight="1">
      <c r="A54" s="65" t="s">
        <v>119</v>
      </c>
      <c r="B54" s="66" t="s">
        <v>222</v>
      </c>
      <c r="C54" s="66" t="s">
        <v>119</v>
      </c>
      <c r="D54" s="73">
        <v>185.95099999999999</v>
      </c>
      <c r="E54" s="73">
        <v>25.675999999999998</v>
      </c>
      <c r="F54" s="74">
        <v>8.4298449814471805</v>
      </c>
      <c r="G54" s="75">
        <v>0.143310554651498</v>
      </c>
      <c r="H54" s="76">
        <v>129.67699999999999</v>
      </c>
      <c r="I54" s="73">
        <v>-56.274000000000001</v>
      </c>
      <c r="J54" s="74">
        <v>5.58147842873099</v>
      </c>
      <c r="K54" s="75">
        <v>-2.8483665527161901</v>
      </c>
      <c r="L54" s="77">
        <v>117.74299999999999</v>
      </c>
      <c r="M54" s="73">
        <v>-11.933999999999999</v>
      </c>
      <c r="N54" s="74">
        <v>4.7863728031681703</v>
      </c>
      <c r="O54" s="74">
        <v>-0.79510562556281095</v>
      </c>
    </row>
    <row r="55" spans="1:15" s="2" customFormat="1" ht="19.649999999999999" customHeight="1">
      <c r="A55" s="72"/>
      <c r="B55" s="66" t="s">
        <v>222</v>
      </c>
      <c r="C55" s="66" t="s">
        <v>243</v>
      </c>
      <c r="D55" s="67"/>
      <c r="E55" s="67"/>
      <c r="F55" s="68"/>
      <c r="G55" s="69"/>
      <c r="H55" s="70">
        <v>107.61199999999999</v>
      </c>
      <c r="I55" s="67">
        <v>107.61199999999999</v>
      </c>
      <c r="J55" s="68">
        <v>4.63177014175682</v>
      </c>
      <c r="K55" s="69">
        <v>4.63177014175682</v>
      </c>
      <c r="L55" s="71">
        <v>100.661</v>
      </c>
      <c r="M55" s="67">
        <v>-6.9509999999999996</v>
      </c>
      <c r="N55" s="68">
        <v>4.0919721150277404</v>
      </c>
      <c r="O55" s="68">
        <v>-0.53979802672907296</v>
      </c>
    </row>
    <row r="56" spans="1:15" s="2" customFormat="1" ht="19.649999999999999" customHeight="1">
      <c r="A56" s="72"/>
      <c r="B56" s="66" t="s">
        <v>222</v>
      </c>
      <c r="C56" s="66" t="s">
        <v>244</v>
      </c>
      <c r="D56" s="73">
        <v>188.292</v>
      </c>
      <c r="E56" s="73">
        <v>30.882999999999999</v>
      </c>
      <c r="F56" s="74">
        <v>8.5359711496396997</v>
      </c>
      <c r="G56" s="75">
        <v>0.39761459005473099</v>
      </c>
      <c r="H56" s="76">
        <v>98.625</v>
      </c>
      <c r="I56" s="73">
        <v>-89.667000000000002</v>
      </c>
      <c r="J56" s="74">
        <v>4.24495716305585</v>
      </c>
      <c r="K56" s="75">
        <v>-4.2910139865838497</v>
      </c>
      <c r="L56" s="77">
        <v>103.529</v>
      </c>
      <c r="M56" s="73">
        <v>4.9039999999999999</v>
      </c>
      <c r="N56" s="74">
        <v>4.2085592344275096</v>
      </c>
      <c r="O56" s="74">
        <v>-3.6397928628342201E-2</v>
      </c>
    </row>
    <row r="57" spans="1:15" s="2" customFormat="1" ht="19.649999999999999" customHeight="1">
      <c r="A57" s="72"/>
      <c r="B57" s="66" t="s">
        <v>223</v>
      </c>
      <c r="C57" s="66" t="s">
        <v>119</v>
      </c>
      <c r="D57" s="67">
        <v>346.84300000000002</v>
      </c>
      <c r="E57" s="67">
        <v>-67.251000000000005</v>
      </c>
      <c r="F57" s="68">
        <v>15.7236730262278</v>
      </c>
      <c r="G57" s="69">
        <v>-5.6858056006917499</v>
      </c>
      <c r="H57" s="70">
        <v>422.49</v>
      </c>
      <c r="I57" s="67">
        <v>75.647000000000006</v>
      </c>
      <c r="J57" s="68">
        <v>18.184557179411598</v>
      </c>
      <c r="K57" s="69">
        <v>2.4608841531837702</v>
      </c>
      <c r="L57" s="71">
        <v>394.49700000000001</v>
      </c>
      <c r="M57" s="67">
        <v>-27.992999999999999</v>
      </c>
      <c r="N57" s="68">
        <v>16.036704617102</v>
      </c>
      <c r="O57" s="68">
        <v>-2.1478525623096099</v>
      </c>
    </row>
    <row r="58" spans="1:15" s="2" customFormat="1" ht="19.649999999999999" customHeight="1">
      <c r="A58" s="72"/>
      <c r="B58" s="66" t="s">
        <v>223</v>
      </c>
      <c r="C58" s="66" t="s">
        <v>243</v>
      </c>
      <c r="D58" s="73">
        <v>357.64100000000002</v>
      </c>
      <c r="E58" s="73">
        <v>357.64100000000002</v>
      </c>
      <c r="F58" s="74">
        <v>16.213186210398199</v>
      </c>
      <c r="G58" s="75">
        <v>16.213186210398199</v>
      </c>
      <c r="H58" s="76">
        <v>447.71899999999999</v>
      </c>
      <c r="I58" s="73">
        <v>90.078000000000003</v>
      </c>
      <c r="J58" s="74">
        <v>19.270448426729601</v>
      </c>
      <c r="K58" s="75">
        <v>3.0572622163313699</v>
      </c>
      <c r="L58" s="77">
        <v>465.71499999999997</v>
      </c>
      <c r="M58" s="73">
        <v>17.995999999999999</v>
      </c>
      <c r="N58" s="74">
        <v>18.9317888114577</v>
      </c>
      <c r="O58" s="74">
        <v>-0.33865961527182997</v>
      </c>
    </row>
    <row r="59" spans="1:15" s="2" customFormat="1" ht="19.649999999999999" customHeight="1">
      <c r="A59" s="72"/>
      <c r="B59" s="66" t="s">
        <v>245</v>
      </c>
      <c r="C59" s="66" t="s">
        <v>244</v>
      </c>
      <c r="D59" s="67">
        <v>451.75700000000001</v>
      </c>
      <c r="E59" s="67">
        <v>-61.551000000000002</v>
      </c>
      <c r="F59" s="68">
        <v>20.479811774519298</v>
      </c>
      <c r="G59" s="69">
        <v>-6.0592268375514697</v>
      </c>
      <c r="H59" s="70">
        <v>452.64600000000002</v>
      </c>
      <c r="I59" s="67">
        <v>0.88899999999999602</v>
      </c>
      <c r="J59" s="68">
        <v>19.482513358971602</v>
      </c>
      <c r="K59" s="69">
        <v>-0.99729841554763299</v>
      </c>
      <c r="L59" s="71">
        <v>660.76</v>
      </c>
      <c r="M59" s="90">
        <v>208.114</v>
      </c>
      <c r="N59" s="68">
        <v>26.860566602018</v>
      </c>
      <c r="O59" s="68">
        <v>7.3780532430463399</v>
      </c>
    </row>
    <row r="60" spans="1:15" s="2" customFormat="1" ht="19.649999999999999" customHeight="1">
      <c r="A60" s="72"/>
      <c r="B60" s="66" t="s">
        <v>235</v>
      </c>
      <c r="C60" s="66" t="s">
        <v>119</v>
      </c>
      <c r="D60" s="73">
        <v>212.012</v>
      </c>
      <c r="E60" s="73">
        <v>-12.598000000000001</v>
      </c>
      <c r="F60" s="74">
        <v>9.6112862754520307</v>
      </c>
      <c r="G60" s="75">
        <v>-2.0014948669755399</v>
      </c>
      <c r="H60" s="76">
        <v>221.72499999999999</v>
      </c>
      <c r="I60" s="73">
        <v>9.7129999999999992</v>
      </c>
      <c r="J60" s="74">
        <v>9.5433523648016099</v>
      </c>
      <c r="K60" s="75">
        <v>-6.7933910650419094E-2</v>
      </c>
      <c r="L60" s="77">
        <v>184.36</v>
      </c>
      <c r="M60" s="73">
        <v>-37.365000000000002</v>
      </c>
      <c r="N60" s="74">
        <v>7.4944216640656798</v>
      </c>
      <c r="O60" s="74">
        <v>-2.0489307007359301</v>
      </c>
    </row>
    <row r="61" spans="1:15" s="2" customFormat="1" ht="19.649999999999999" customHeight="1">
      <c r="A61" s="72"/>
      <c r="B61" s="66" t="s">
        <v>235</v>
      </c>
      <c r="C61" s="66" t="s">
        <v>244</v>
      </c>
      <c r="D61" s="67">
        <v>119.096</v>
      </c>
      <c r="E61" s="67">
        <v>4.0170000000000003</v>
      </c>
      <c r="F61" s="68">
        <v>5.3990611392809598</v>
      </c>
      <c r="G61" s="69">
        <v>-0.55075071722330204</v>
      </c>
      <c r="H61" s="70">
        <v>123.11</v>
      </c>
      <c r="I61" s="67">
        <v>4.0140000000000002</v>
      </c>
      <c r="J61" s="68">
        <v>5.29882561565329</v>
      </c>
      <c r="K61" s="69">
        <v>-0.10023552362766799</v>
      </c>
      <c r="L61" s="71">
        <v>130.161</v>
      </c>
      <c r="M61" s="67">
        <v>7.0510000000000002</v>
      </c>
      <c r="N61" s="68">
        <v>5.29117714372126</v>
      </c>
      <c r="O61" s="68">
        <v>-7.6484719320255596E-3</v>
      </c>
    </row>
    <row r="62" spans="1:15" s="2" customFormat="1" ht="19.649999999999999" customHeight="1">
      <c r="A62" s="72"/>
      <c r="B62" s="66" t="s">
        <v>236</v>
      </c>
      <c r="C62" s="66" t="s">
        <v>244</v>
      </c>
      <c r="D62" s="73">
        <v>164.81200000000001</v>
      </c>
      <c r="E62" s="73">
        <v>8.2509999999999994</v>
      </c>
      <c r="F62" s="74">
        <v>7.4715361094173902</v>
      </c>
      <c r="G62" s="75">
        <v>-0.62297717333762004</v>
      </c>
      <c r="H62" s="76">
        <v>157.328</v>
      </c>
      <c r="I62" s="73">
        <v>-7.484</v>
      </c>
      <c r="J62" s="74">
        <v>6.7716159244537497</v>
      </c>
      <c r="K62" s="75">
        <v>-0.69992018496364194</v>
      </c>
      <c r="L62" s="77">
        <v>139.14500000000001</v>
      </c>
      <c r="M62" s="73">
        <v>-18.183</v>
      </c>
      <c r="N62" s="74">
        <v>5.6563858887308403</v>
      </c>
      <c r="O62" s="74">
        <v>-1.1152300357228999</v>
      </c>
    </row>
    <row r="63" spans="1:15" s="2" customFormat="1" ht="19.649999999999999" customHeight="1">
      <c r="A63" s="72"/>
      <c r="B63" s="66" t="s">
        <v>237</v>
      </c>
      <c r="C63" s="66" t="s">
        <v>244</v>
      </c>
      <c r="D63" s="67">
        <v>179.46100000000001</v>
      </c>
      <c r="E63" s="67">
        <v>-13.365</v>
      </c>
      <c r="F63" s="68">
        <v>8.1356293336174197</v>
      </c>
      <c r="G63" s="69">
        <v>-1.83385615932474</v>
      </c>
      <c r="H63" s="70">
        <v>162.41300000000001</v>
      </c>
      <c r="I63" s="67">
        <v>-17.047999999999998</v>
      </c>
      <c r="J63" s="68">
        <v>6.9904813964348804</v>
      </c>
      <c r="K63" s="69">
        <v>-1.1451479371825399</v>
      </c>
      <c r="L63" s="71">
        <v>163.392</v>
      </c>
      <c r="M63" s="67">
        <v>0.97900000000000098</v>
      </c>
      <c r="N63" s="68">
        <v>6.6420511202810699</v>
      </c>
      <c r="O63" s="68">
        <v>-0.34843027615380401</v>
      </c>
    </row>
    <row r="64" spans="1:15" s="2" customFormat="1" ht="19.649999999999999" customHeight="1">
      <c r="A64" s="78" t="s">
        <v>225</v>
      </c>
      <c r="B64" s="79"/>
      <c r="C64" s="79"/>
      <c r="D64" s="80">
        <v>2205.8649999999998</v>
      </c>
      <c r="E64" s="80">
        <v>271.70299999999997</v>
      </c>
      <c r="F64" s="81">
        <v>99.999999999999901</v>
      </c>
      <c r="G64" s="82"/>
      <c r="H64" s="83">
        <v>2323.3449999999998</v>
      </c>
      <c r="I64" s="80">
        <v>117.48</v>
      </c>
      <c r="J64" s="81">
        <v>99.999999999999901</v>
      </c>
      <c r="K64" s="82"/>
      <c r="L64" s="84">
        <v>2459.9630000000002</v>
      </c>
      <c r="M64" s="91">
        <v>136.61799999999999</v>
      </c>
      <c r="N64" s="81">
        <v>99.999999999999901</v>
      </c>
      <c r="O64" s="85"/>
    </row>
    <row r="65" spans="1:15" s="2" customFormat="1" ht="11.1" customHeight="1">
      <c r="A65" s="86"/>
      <c r="B65" s="86"/>
      <c r="C65" s="87"/>
      <c r="D65" s="86"/>
      <c r="E65" s="86"/>
      <c r="F65" s="87"/>
      <c r="G65" s="88"/>
      <c r="H65" s="89"/>
      <c r="I65" s="86"/>
      <c r="J65" s="87"/>
      <c r="K65" s="88"/>
      <c r="L65" s="86"/>
      <c r="M65" s="86"/>
      <c r="N65" s="87"/>
      <c r="O65" s="87"/>
    </row>
    <row r="66" spans="1:15" s="2" customFormat="1" ht="19.649999999999999" customHeight="1">
      <c r="A66" s="65" t="s">
        <v>121</v>
      </c>
      <c r="B66" s="66" t="s">
        <v>222</v>
      </c>
      <c r="C66" s="66" t="s">
        <v>121</v>
      </c>
      <c r="D66" s="73">
        <v>294.31</v>
      </c>
      <c r="E66" s="73">
        <v>-648.61400000000003</v>
      </c>
      <c r="F66" s="74">
        <v>9.0432738058475408</v>
      </c>
      <c r="G66" s="75">
        <v>-17.0781688345423</v>
      </c>
      <c r="H66" s="76">
        <v>209.99600000000001</v>
      </c>
      <c r="I66" s="73">
        <v>-84.313999999999993</v>
      </c>
      <c r="J66" s="74">
        <v>6.57036004068694</v>
      </c>
      <c r="K66" s="75">
        <v>-2.4729137651605901</v>
      </c>
      <c r="L66" s="77">
        <v>145.828</v>
      </c>
      <c r="M66" s="73">
        <v>-64.168000000000006</v>
      </c>
      <c r="N66" s="74">
        <v>5.1251988356996803</v>
      </c>
      <c r="O66" s="74">
        <v>-1.44516120498727</v>
      </c>
    </row>
    <row r="67" spans="1:15" s="2" customFormat="1" ht="19.649999999999999" customHeight="1">
      <c r="A67" s="72"/>
      <c r="B67" s="66" t="s">
        <v>223</v>
      </c>
      <c r="C67" s="66" t="s">
        <v>246</v>
      </c>
      <c r="D67" s="67">
        <v>204.76300000000001</v>
      </c>
      <c r="E67" s="67">
        <v>17.747</v>
      </c>
      <c r="F67" s="68">
        <v>6.2917599616280802</v>
      </c>
      <c r="G67" s="69">
        <v>1.11093126617103</v>
      </c>
      <c r="H67" s="70">
        <v>179.78800000000001</v>
      </c>
      <c r="I67" s="67">
        <v>-24.975000000000001</v>
      </c>
      <c r="J67" s="68">
        <v>5.6252113897170597</v>
      </c>
      <c r="K67" s="69">
        <v>-0.66654857191101402</v>
      </c>
      <c r="L67" s="71">
        <v>152.14400000000001</v>
      </c>
      <c r="M67" s="67">
        <v>-27.643999999999998</v>
      </c>
      <c r="N67" s="68">
        <v>5.3471778510210104</v>
      </c>
      <c r="O67" s="68">
        <v>-0.27803353869605302</v>
      </c>
    </row>
    <row r="68" spans="1:15" s="2" customFormat="1" ht="19.649999999999999" customHeight="1">
      <c r="A68" s="72"/>
      <c r="B68" s="66" t="s">
        <v>232</v>
      </c>
      <c r="C68" s="66" t="s">
        <v>246</v>
      </c>
      <c r="D68" s="73">
        <v>181.64400000000001</v>
      </c>
      <c r="E68" s="73">
        <v>-50.478000000000002</v>
      </c>
      <c r="F68" s="74">
        <v>5.5813816288585798</v>
      </c>
      <c r="G68" s="75">
        <v>-0.84900036223779896</v>
      </c>
      <c r="H68" s="76">
        <v>165.911</v>
      </c>
      <c r="I68" s="73">
        <v>-15.733000000000001</v>
      </c>
      <c r="J68" s="74">
        <v>5.1910274705728296</v>
      </c>
      <c r="K68" s="75">
        <v>-0.39035415828575598</v>
      </c>
      <c r="L68" s="77">
        <v>126.16200000000001</v>
      </c>
      <c r="M68" s="73">
        <v>-39.749000000000002</v>
      </c>
      <c r="N68" s="74">
        <v>4.43402731649301</v>
      </c>
      <c r="O68" s="74">
        <v>-0.75700015407981702</v>
      </c>
    </row>
    <row r="69" spans="1:15" s="2" customFormat="1" ht="19.649999999999999" customHeight="1">
      <c r="A69" s="72"/>
      <c r="B69" s="66" t="s">
        <v>226</v>
      </c>
      <c r="C69" s="66" t="s">
        <v>246</v>
      </c>
      <c r="D69" s="67">
        <v>247.76499999999999</v>
      </c>
      <c r="E69" s="67">
        <v>2.6030000000000002</v>
      </c>
      <c r="F69" s="68">
        <v>7.6130839404227304</v>
      </c>
      <c r="G69" s="69">
        <v>0.821460097352404</v>
      </c>
      <c r="H69" s="70">
        <v>207.49700000000001</v>
      </c>
      <c r="I69" s="67">
        <v>-40.268000000000001</v>
      </c>
      <c r="J69" s="68">
        <v>6.4921712668927896</v>
      </c>
      <c r="K69" s="69">
        <v>-1.12091267352994</v>
      </c>
      <c r="L69" s="71">
        <v>233.06399999999999</v>
      </c>
      <c r="M69" s="67">
        <v>25.567</v>
      </c>
      <c r="N69" s="68">
        <v>8.1911521891784105</v>
      </c>
      <c r="O69" s="68">
        <v>1.69898092228562</v>
      </c>
    </row>
    <row r="70" spans="1:15" s="2" customFormat="1" ht="19.649999999999999" customHeight="1">
      <c r="A70" s="72"/>
      <c r="B70" s="66" t="s">
        <v>234</v>
      </c>
      <c r="C70" s="66" t="s">
        <v>247</v>
      </c>
      <c r="D70" s="73">
        <v>281.53100000000001</v>
      </c>
      <c r="E70" s="73">
        <v>-74.296999999999997</v>
      </c>
      <c r="F70" s="74">
        <v>8.6506130197209199</v>
      </c>
      <c r="G70" s="75">
        <v>-1.2067463134221901</v>
      </c>
      <c r="H70" s="76">
        <v>261.57799999999997</v>
      </c>
      <c r="I70" s="73">
        <v>-19.952999999999999</v>
      </c>
      <c r="J70" s="74">
        <v>8.1842589321835106</v>
      </c>
      <c r="K70" s="75">
        <v>-0.46635408753740198</v>
      </c>
      <c r="L70" s="77">
        <v>115.52800000000001</v>
      </c>
      <c r="M70" s="73">
        <v>-146.05000000000001</v>
      </c>
      <c r="N70" s="74">
        <v>4.0602900066565599</v>
      </c>
      <c r="O70" s="74">
        <v>-4.1239689255269596</v>
      </c>
    </row>
    <row r="71" spans="1:15" s="2" customFormat="1" ht="19.649999999999999" customHeight="1">
      <c r="A71" s="72"/>
      <c r="B71" s="66" t="s">
        <v>235</v>
      </c>
      <c r="C71" s="66" t="s">
        <v>121</v>
      </c>
      <c r="D71" s="67">
        <v>602.19200000000001</v>
      </c>
      <c r="E71" s="67">
        <v>602.19200000000001</v>
      </c>
      <c r="F71" s="68">
        <v>18.503574936940399</v>
      </c>
      <c r="G71" s="69">
        <v>18.503574936940399</v>
      </c>
      <c r="H71" s="70">
        <v>646.27599999999995</v>
      </c>
      <c r="I71" s="67">
        <v>44.084000000000003</v>
      </c>
      <c r="J71" s="68">
        <v>20.220699468823199</v>
      </c>
      <c r="K71" s="69">
        <v>1.7171245318827499</v>
      </c>
      <c r="L71" s="71">
        <v>518.30899999999997</v>
      </c>
      <c r="M71" s="67">
        <v>-127.967</v>
      </c>
      <c r="N71" s="68">
        <v>18.216232022195101</v>
      </c>
      <c r="O71" s="68">
        <v>-2.00446744662811</v>
      </c>
    </row>
    <row r="72" spans="1:15" s="2" customFormat="1" ht="19.649999999999999" customHeight="1">
      <c r="A72" s="72"/>
      <c r="B72" s="66" t="s">
        <v>236</v>
      </c>
      <c r="C72" s="66" t="s">
        <v>246</v>
      </c>
      <c r="D72" s="73">
        <v>166.99700000000001</v>
      </c>
      <c r="E72" s="73">
        <v>-0.66800000000000004</v>
      </c>
      <c r="F72" s="74">
        <v>5.13132274049513</v>
      </c>
      <c r="G72" s="75">
        <v>0.48656698043285301</v>
      </c>
      <c r="H72" s="76">
        <v>128.49799999999999</v>
      </c>
      <c r="I72" s="73">
        <v>-38.499000000000002</v>
      </c>
      <c r="J72" s="74">
        <v>4.0204486014409397</v>
      </c>
      <c r="K72" s="75">
        <v>-1.1108741390541901</v>
      </c>
      <c r="L72" s="77">
        <v>199.44399999999999</v>
      </c>
      <c r="M72" s="90">
        <v>70.945999999999998</v>
      </c>
      <c r="N72" s="74">
        <v>7.0095602805173698</v>
      </c>
      <c r="O72" s="74">
        <v>2.9891116790764301</v>
      </c>
    </row>
    <row r="73" spans="1:15" s="2" customFormat="1" ht="19.649999999999999" customHeight="1">
      <c r="A73" s="72"/>
      <c r="B73" s="66" t="s">
        <v>227</v>
      </c>
      <c r="C73" s="66" t="s">
        <v>248</v>
      </c>
      <c r="D73" s="67">
        <v>519.08299999999997</v>
      </c>
      <c r="E73" s="67">
        <v>-267.976</v>
      </c>
      <c r="F73" s="68">
        <v>15.949881747004</v>
      </c>
      <c r="G73" s="69">
        <v>-5.85369576624473</v>
      </c>
      <c r="H73" s="70">
        <v>588.41099999999994</v>
      </c>
      <c r="I73" s="67">
        <v>69.328000000000003</v>
      </c>
      <c r="J73" s="68">
        <v>18.410217917963401</v>
      </c>
      <c r="K73" s="69">
        <v>2.4603361709593901</v>
      </c>
      <c r="L73" s="71">
        <v>597.57899999999995</v>
      </c>
      <c r="M73" s="67">
        <v>9.1679999999999993</v>
      </c>
      <c r="N73" s="68">
        <v>21.002216275602599</v>
      </c>
      <c r="O73" s="68">
        <v>2.5919983576391901</v>
      </c>
    </row>
    <row r="74" spans="1:15" s="2" customFormat="1" ht="19.649999999999999" customHeight="1">
      <c r="A74" s="72"/>
      <c r="B74" s="66" t="s">
        <v>249</v>
      </c>
      <c r="C74" s="66" t="s">
        <v>248</v>
      </c>
      <c r="D74" s="73">
        <v>556.61400000000003</v>
      </c>
      <c r="E74" s="73">
        <v>113.536</v>
      </c>
      <c r="F74" s="74">
        <v>17.103098114804201</v>
      </c>
      <c r="G74" s="75">
        <v>4.8286872797648401</v>
      </c>
      <c r="H74" s="76">
        <v>505.16199999999998</v>
      </c>
      <c r="I74" s="73">
        <v>-51.451999999999998</v>
      </c>
      <c r="J74" s="74">
        <v>15.805521147419499</v>
      </c>
      <c r="K74" s="75">
        <v>-1.2975769673847199</v>
      </c>
      <c r="L74" s="77">
        <v>442.89699999999999</v>
      </c>
      <c r="M74" s="73">
        <v>-62.265000000000001</v>
      </c>
      <c r="N74" s="74">
        <v>15.5658391305845</v>
      </c>
      <c r="O74" s="74">
        <v>-0.239682016834941</v>
      </c>
    </row>
    <row r="75" spans="1:15" s="2" customFormat="1" ht="19.649999999999999" customHeight="1">
      <c r="A75" s="72"/>
      <c r="B75" s="66" t="s">
        <v>250</v>
      </c>
      <c r="C75" s="66" t="s">
        <v>251</v>
      </c>
      <c r="D75" s="67">
        <v>199.56399999999999</v>
      </c>
      <c r="E75" s="67">
        <v>-49.351999999999997</v>
      </c>
      <c r="F75" s="68">
        <v>6.1320101042783399</v>
      </c>
      <c r="G75" s="69">
        <v>-0.76360928421455598</v>
      </c>
      <c r="H75" s="70">
        <v>302.99400000000003</v>
      </c>
      <c r="I75" s="67">
        <v>103.43</v>
      </c>
      <c r="J75" s="68">
        <v>9.4800837642998008</v>
      </c>
      <c r="K75" s="69">
        <v>3.34807366002146</v>
      </c>
      <c r="L75" s="71">
        <v>314.35899999999998</v>
      </c>
      <c r="M75" s="67">
        <v>11.365</v>
      </c>
      <c r="N75" s="68">
        <v>11.0483060920517</v>
      </c>
      <c r="O75" s="68">
        <v>1.5682223277519001</v>
      </c>
    </row>
    <row r="76" spans="1:15" s="2" customFormat="1" ht="19.649999999999999" customHeight="1">
      <c r="A76" s="78" t="s">
        <v>225</v>
      </c>
      <c r="B76" s="79"/>
      <c r="C76" s="79"/>
      <c r="D76" s="80">
        <v>3254.4630000000002</v>
      </c>
      <c r="E76" s="80">
        <v>-355.30700000000002</v>
      </c>
      <c r="F76" s="81">
        <v>100</v>
      </c>
      <c r="G76" s="82"/>
      <c r="H76" s="83">
        <v>3196.1109999999999</v>
      </c>
      <c r="I76" s="80">
        <v>-58.351999999999997</v>
      </c>
      <c r="J76" s="81">
        <v>99.999999999999901</v>
      </c>
      <c r="K76" s="82"/>
      <c r="L76" s="84">
        <v>2845.3139999999999</v>
      </c>
      <c r="M76" s="91">
        <v>-350.79700000000003</v>
      </c>
      <c r="N76" s="81">
        <v>99.999999999999901</v>
      </c>
      <c r="O76" s="85"/>
    </row>
    <row r="77" spans="1:15" s="2" customFormat="1" ht="11.1" customHeight="1">
      <c r="A77" s="86"/>
      <c r="B77" s="86"/>
      <c r="C77" s="87"/>
      <c r="D77" s="86"/>
      <c r="E77" s="86"/>
      <c r="F77" s="87"/>
      <c r="G77" s="88"/>
      <c r="H77" s="89"/>
      <c r="I77" s="86"/>
      <c r="J77" s="87"/>
      <c r="K77" s="88"/>
      <c r="L77" s="86"/>
      <c r="M77" s="86"/>
      <c r="N77" s="87"/>
      <c r="O77" s="87"/>
    </row>
    <row r="78" spans="1:15" s="2" customFormat="1" ht="19.649999999999999" customHeight="1">
      <c r="A78" s="65" t="s">
        <v>123</v>
      </c>
      <c r="B78" s="66" t="s">
        <v>222</v>
      </c>
      <c r="C78" s="66" t="s">
        <v>123</v>
      </c>
      <c r="D78" s="73">
        <v>207.346</v>
      </c>
      <c r="E78" s="73">
        <v>19.916</v>
      </c>
      <c r="F78" s="74">
        <v>41.807169155452698</v>
      </c>
      <c r="G78" s="75">
        <v>-7.9405488939207904</v>
      </c>
      <c r="H78" s="76">
        <v>191.97900000000001</v>
      </c>
      <c r="I78" s="73">
        <v>-15.367000000000001</v>
      </c>
      <c r="J78" s="74">
        <v>41.780796577082</v>
      </c>
      <c r="K78" s="75">
        <v>-2.6372578370654799E-2</v>
      </c>
      <c r="L78" s="77">
        <v>182.26599999999999</v>
      </c>
      <c r="M78" s="73">
        <v>-9.7129999999999992</v>
      </c>
      <c r="N78" s="74">
        <v>41.3386889358122</v>
      </c>
      <c r="O78" s="74">
        <v>-0.44210764126987101</v>
      </c>
    </row>
    <row r="79" spans="1:15" s="2" customFormat="1" ht="19.649999999999999" customHeight="1">
      <c r="A79" s="72"/>
      <c r="B79" s="66" t="s">
        <v>232</v>
      </c>
      <c r="C79" s="66" t="s">
        <v>252</v>
      </c>
      <c r="D79" s="67">
        <v>288.61200000000002</v>
      </c>
      <c r="E79" s="67">
        <v>99.281000000000006</v>
      </c>
      <c r="F79" s="68">
        <v>58.192830844547302</v>
      </c>
      <c r="G79" s="69">
        <v>7.9405488939208002</v>
      </c>
      <c r="H79" s="70">
        <v>267.512</v>
      </c>
      <c r="I79" s="67">
        <v>-21.1</v>
      </c>
      <c r="J79" s="68">
        <v>58.219203422918</v>
      </c>
      <c r="K79" s="69">
        <v>2.6372578370640599E-2</v>
      </c>
      <c r="L79" s="71">
        <v>258.64299999999997</v>
      </c>
      <c r="M79" s="67">
        <v>-8.8689999999999998</v>
      </c>
      <c r="N79" s="68">
        <v>58.6613110641878</v>
      </c>
      <c r="O79" s="68">
        <v>0.442107641269878</v>
      </c>
    </row>
    <row r="80" spans="1:15" s="2" customFormat="1" ht="19.649999999999999" customHeight="1">
      <c r="A80" s="78" t="s">
        <v>225</v>
      </c>
      <c r="B80" s="79"/>
      <c r="C80" s="79"/>
      <c r="D80" s="80">
        <v>495.95800000000003</v>
      </c>
      <c r="E80" s="80">
        <v>119.197</v>
      </c>
      <c r="F80" s="81">
        <v>100</v>
      </c>
      <c r="G80" s="82"/>
      <c r="H80" s="83">
        <v>459.49099999999999</v>
      </c>
      <c r="I80" s="80">
        <v>-36.466999999999999</v>
      </c>
      <c r="J80" s="81">
        <v>100</v>
      </c>
      <c r="K80" s="82"/>
      <c r="L80" s="84">
        <v>440.90899999999999</v>
      </c>
      <c r="M80" s="80">
        <v>-18.582000000000001</v>
      </c>
      <c r="N80" s="81">
        <v>100</v>
      </c>
      <c r="O80" s="85"/>
    </row>
    <row r="81" spans="1:15" s="2" customFormat="1" ht="11.1" customHeight="1">
      <c r="A81" s="86"/>
      <c r="B81" s="86"/>
      <c r="C81" s="87"/>
      <c r="D81" s="86"/>
      <c r="E81" s="86"/>
      <c r="F81" s="87"/>
      <c r="G81" s="88"/>
      <c r="H81" s="89"/>
      <c r="I81" s="86"/>
      <c r="J81" s="87"/>
      <c r="K81" s="88"/>
      <c r="L81" s="86"/>
      <c r="M81" s="86"/>
      <c r="N81" s="87"/>
      <c r="O81" s="87"/>
    </row>
    <row r="82" spans="1:15" s="2" customFormat="1" ht="19.649999999999999" customHeight="1">
      <c r="A82" s="65" t="s">
        <v>125</v>
      </c>
      <c r="B82" s="66" t="s">
        <v>222</v>
      </c>
      <c r="C82" s="66" t="s">
        <v>125</v>
      </c>
      <c r="D82" s="73">
        <v>94.082999999999998</v>
      </c>
      <c r="E82" s="73">
        <v>-250.31100000000001</v>
      </c>
      <c r="F82" s="74">
        <v>100</v>
      </c>
      <c r="G82" s="75">
        <v>0</v>
      </c>
      <c r="H82" s="76">
        <v>86.25</v>
      </c>
      <c r="I82" s="73">
        <v>-7.8330000000000002</v>
      </c>
      <c r="J82" s="74">
        <v>100</v>
      </c>
      <c r="K82" s="75">
        <v>0</v>
      </c>
      <c r="L82" s="77">
        <v>68.331999999999994</v>
      </c>
      <c r="M82" s="73">
        <v>-17.917999999999999</v>
      </c>
      <c r="N82" s="74">
        <v>100</v>
      </c>
      <c r="O82" s="74">
        <v>0</v>
      </c>
    </row>
    <row r="83" spans="1:15" s="2" customFormat="1" ht="19.649999999999999" customHeight="1">
      <c r="A83" s="78" t="s">
        <v>225</v>
      </c>
      <c r="B83" s="79"/>
      <c r="C83" s="79"/>
      <c r="D83" s="80">
        <v>94.082999999999998</v>
      </c>
      <c r="E83" s="80">
        <v>-250.31100000000001</v>
      </c>
      <c r="F83" s="81">
        <v>100</v>
      </c>
      <c r="G83" s="82"/>
      <c r="H83" s="83">
        <v>86.25</v>
      </c>
      <c r="I83" s="80">
        <v>-7.8330000000000002</v>
      </c>
      <c r="J83" s="81">
        <v>100</v>
      </c>
      <c r="K83" s="82"/>
      <c r="L83" s="84">
        <v>68.331999999999994</v>
      </c>
      <c r="M83" s="80">
        <v>-17.917999999999999</v>
      </c>
      <c r="N83" s="81">
        <v>100</v>
      </c>
      <c r="O83" s="85"/>
    </row>
    <row r="84" spans="1:15" s="2" customFormat="1" ht="11.1" customHeight="1">
      <c r="A84" s="86"/>
      <c r="B84" s="86"/>
      <c r="C84" s="87"/>
      <c r="D84" s="86"/>
      <c r="E84" s="86"/>
      <c r="F84" s="87"/>
      <c r="G84" s="88"/>
      <c r="H84" s="89"/>
      <c r="I84" s="86"/>
      <c r="J84" s="87"/>
      <c r="K84" s="88"/>
      <c r="L84" s="86"/>
      <c r="M84" s="86"/>
      <c r="N84" s="87"/>
      <c r="O84" s="87"/>
    </row>
    <row r="85" spans="1:15" s="2" customFormat="1" ht="19.649999999999999" customHeight="1">
      <c r="A85" s="65" t="s">
        <v>127</v>
      </c>
      <c r="B85" s="66" t="s">
        <v>222</v>
      </c>
      <c r="C85" s="66" t="s">
        <v>127</v>
      </c>
      <c r="D85" s="67">
        <v>434.14400000000001</v>
      </c>
      <c r="E85" s="67">
        <v>40.917000000000002</v>
      </c>
      <c r="F85" s="68">
        <v>27.069895104655298</v>
      </c>
      <c r="G85" s="69">
        <v>1.7620317989235601</v>
      </c>
      <c r="H85" s="70">
        <v>370.11200000000002</v>
      </c>
      <c r="I85" s="67">
        <v>-64.031999999999996</v>
      </c>
      <c r="J85" s="68">
        <v>26.150060162265</v>
      </c>
      <c r="K85" s="69">
        <v>-0.91983494239027097</v>
      </c>
      <c r="L85" s="71">
        <v>335.62799999999999</v>
      </c>
      <c r="M85" s="67">
        <v>-34.484000000000002</v>
      </c>
      <c r="N85" s="68">
        <v>25.2474700098469</v>
      </c>
      <c r="O85" s="68">
        <v>-0.90259015241811702</v>
      </c>
    </row>
    <row r="86" spans="1:15" s="2" customFormat="1" ht="19.649999999999999" customHeight="1">
      <c r="A86" s="72"/>
      <c r="B86" s="66" t="s">
        <v>245</v>
      </c>
      <c r="C86" s="66" t="s">
        <v>127</v>
      </c>
      <c r="D86" s="73">
        <v>329.29399999999998</v>
      </c>
      <c r="E86" s="73">
        <v>-21.882999999999999</v>
      </c>
      <c r="F86" s="74">
        <v>20.532252060588998</v>
      </c>
      <c r="G86" s="75">
        <v>-2.0692974569083802</v>
      </c>
      <c r="H86" s="76">
        <v>315.06</v>
      </c>
      <c r="I86" s="73">
        <v>-14.234</v>
      </c>
      <c r="J86" s="74">
        <v>22.260391326742202</v>
      </c>
      <c r="K86" s="75">
        <v>1.7281392661532</v>
      </c>
      <c r="L86" s="77">
        <v>264.06099999999998</v>
      </c>
      <c r="M86" s="73">
        <v>-50.999000000000002</v>
      </c>
      <c r="N86" s="74">
        <v>19.863873628750198</v>
      </c>
      <c r="O86" s="74">
        <v>-2.3965176979919698</v>
      </c>
    </row>
    <row r="87" spans="1:15" s="2" customFormat="1" ht="19.649999999999999" customHeight="1">
      <c r="A87" s="72"/>
      <c r="B87" s="66" t="s">
        <v>235</v>
      </c>
      <c r="C87" s="66" t="s">
        <v>127</v>
      </c>
      <c r="D87" s="67">
        <v>423.495</v>
      </c>
      <c r="E87" s="67">
        <v>34.133000000000003</v>
      </c>
      <c r="F87" s="68">
        <v>26.4059050161835</v>
      </c>
      <c r="G87" s="69">
        <v>1.3467908850421999</v>
      </c>
      <c r="H87" s="70">
        <v>326.86099999999999</v>
      </c>
      <c r="I87" s="67">
        <v>-96.634</v>
      </c>
      <c r="J87" s="68">
        <v>23.094184502794</v>
      </c>
      <c r="K87" s="69">
        <v>-3.3117205133895098</v>
      </c>
      <c r="L87" s="71">
        <v>312.11</v>
      </c>
      <c r="M87" s="67">
        <v>-14.750999999999999</v>
      </c>
      <c r="N87" s="68">
        <v>23.478338710635899</v>
      </c>
      <c r="O87" s="68">
        <v>0.38415420784189902</v>
      </c>
    </row>
    <row r="88" spans="1:15" s="2" customFormat="1" ht="19.649999999999999" customHeight="1">
      <c r="A88" s="72"/>
      <c r="B88" s="66" t="s">
        <v>235</v>
      </c>
      <c r="C88" s="66" t="s">
        <v>253</v>
      </c>
      <c r="D88" s="73">
        <v>114.495</v>
      </c>
      <c r="E88" s="73">
        <v>-25.5</v>
      </c>
      <c r="F88" s="74">
        <v>7.1390313813101303</v>
      </c>
      <c r="G88" s="75">
        <v>-1.8709662116474</v>
      </c>
      <c r="H88" s="76">
        <v>129.56200000000001</v>
      </c>
      <c r="I88" s="73">
        <v>15.067</v>
      </c>
      <c r="J88" s="74">
        <v>9.15413197827516</v>
      </c>
      <c r="K88" s="75">
        <v>2.01510059696504</v>
      </c>
      <c r="L88" s="77">
        <v>114.94499999999999</v>
      </c>
      <c r="M88" s="73">
        <v>-14.617000000000001</v>
      </c>
      <c r="N88" s="74">
        <v>8.6466875239308099</v>
      </c>
      <c r="O88" s="74">
        <v>-0.50744445434435004</v>
      </c>
    </row>
    <row r="89" spans="1:15" s="2" customFormat="1" ht="19.649999999999999" customHeight="1">
      <c r="A89" s="72"/>
      <c r="B89" s="66" t="s">
        <v>250</v>
      </c>
      <c r="C89" s="66" t="s">
        <v>127</v>
      </c>
      <c r="D89" s="67">
        <v>69.114000000000004</v>
      </c>
      <c r="E89" s="67">
        <v>-4.2519999999999998</v>
      </c>
      <c r="F89" s="68">
        <v>4.3094197553418798</v>
      </c>
      <c r="G89" s="69">
        <v>-0.41237376160459999</v>
      </c>
      <c r="H89" s="70">
        <v>49.749000000000002</v>
      </c>
      <c r="I89" s="67">
        <v>-19.364999999999998</v>
      </c>
      <c r="J89" s="68">
        <v>3.5149882819593001</v>
      </c>
      <c r="K89" s="69">
        <v>-0.79443147338257603</v>
      </c>
      <c r="L89" s="71">
        <v>47.030999999999999</v>
      </c>
      <c r="M89" s="67">
        <v>-2.718</v>
      </c>
      <c r="N89" s="68">
        <v>3.5378864756012902</v>
      </c>
      <c r="O89" s="68">
        <v>2.2898193641985601E-2</v>
      </c>
    </row>
    <row r="90" spans="1:15" s="2" customFormat="1" ht="19.649999999999999" customHeight="1">
      <c r="A90" s="72"/>
      <c r="B90" s="66" t="s">
        <v>229</v>
      </c>
      <c r="C90" s="66" t="s">
        <v>254</v>
      </c>
      <c r="D90" s="73">
        <v>43.497999999999998</v>
      </c>
      <c r="E90" s="73">
        <v>-3.7839999999999998</v>
      </c>
      <c r="F90" s="74">
        <v>2.7122021662450599</v>
      </c>
      <c r="G90" s="75">
        <v>-0.330840129481345</v>
      </c>
      <c r="H90" s="76">
        <v>45.582000000000001</v>
      </c>
      <c r="I90" s="73">
        <v>2.0840000000000001</v>
      </c>
      <c r="J90" s="74">
        <v>3.2205711847126399</v>
      </c>
      <c r="K90" s="75">
        <v>0.50836901846757598</v>
      </c>
      <c r="L90" s="77">
        <v>34.332000000000001</v>
      </c>
      <c r="M90" s="73">
        <v>-11.25</v>
      </c>
      <c r="N90" s="74">
        <v>2.58260973571354</v>
      </c>
      <c r="O90" s="74">
        <v>-0.63796144899909601</v>
      </c>
    </row>
    <row r="91" spans="1:15" s="2" customFormat="1" ht="19.649999999999999" customHeight="1">
      <c r="A91" s="72"/>
      <c r="B91" s="66" t="s">
        <v>229</v>
      </c>
      <c r="C91" s="66" t="s">
        <v>255</v>
      </c>
      <c r="D91" s="67">
        <v>189.749</v>
      </c>
      <c r="E91" s="67">
        <v>30.384</v>
      </c>
      <c r="F91" s="68">
        <v>11.831294515675101</v>
      </c>
      <c r="G91" s="69">
        <v>1.57465487567594</v>
      </c>
      <c r="H91" s="70">
        <v>178.41300000000001</v>
      </c>
      <c r="I91" s="67">
        <v>-11.336</v>
      </c>
      <c r="J91" s="68">
        <v>12.6056725632516</v>
      </c>
      <c r="K91" s="69">
        <v>0.77437804757656703</v>
      </c>
      <c r="L91" s="71">
        <v>221.24600000000001</v>
      </c>
      <c r="M91" s="67">
        <v>42.832999999999998</v>
      </c>
      <c r="N91" s="68">
        <v>16.6431339155213</v>
      </c>
      <c r="O91" s="68">
        <v>4.0374613522696796</v>
      </c>
    </row>
    <row r="92" spans="1:15" s="2" customFormat="1" ht="19.649999999999999" customHeight="1">
      <c r="A92" s="78" t="s">
        <v>225</v>
      </c>
      <c r="B92" s="79"/>
      <c r="C92" s="79"/>
      <c r="D92" s="80">
        <v>1603.789</v>
      </c>
      <c r="E92" s="80">
        <v>50.015000000000001</v>
      </c>
      <c r="F92" s="81">
        <v>99.999999999999901</v>
      </c>
      <c r="G92" s="82"/>
      <c r="H92" s="83">
        <v>1415.3389999999999</v>
      </c>
      <c r="I92" s="80">
        <v>-188.45</v>
      </c>
      <c r="J92" s="81">
        <v>100</v>
      </c>
      <c r="K92" s="82"/>
      <c r="L92" s="84">
        <v>1329.3530000000001</v>
      </c>
      <c r="M92" s="80">
        <v>-85.986000000000004</v>
      </c>
      <c r="N92" s="81">
        <v>100</v>
      </c>
      <c r="O92" s="85"/>
    </row>
    <row r="93" spans="1:15" s="2" customFormat="1" ht="11.1" customHeight="1">
      <c r="A93" s="86"/>
      <c r="B93" s="86"/>
      <c r="C93" s="87"/>
      <c r="D93" s="86"/>
      <c r="E93" s="86"/>
      <c r="F93" s="87"/>
      <c r="G93" s="88"/>
      <c r="H93" s="89"/>
      <c r="I93" s="86"/>
      <c r="J93" s="87"/>
      <c r="K93" s="88"/>
      <c r="L93" s="86"/>
      <c r="M93" s="86"/>
      <c r="N93" s="87"/>
      <c r="O93" s="87"/>
    </row>
    <row r="94" spans="1:15" s="2" customFormat="1" ht="19.649999999999999" customHeight="1">
      <c r="A94" s="65" t="s">
        <v>129</v>
      </c>
      <c r="B94" s="66" t="s">
        <v>222</v>
      </c>
      <c r="C94" s="66" t="s">
        <v>129</v>
      </c>
      <c r="D94" s="73">
        <v>120.955</v>
      </c>
      <c r="E94" s="73">
        <v>-10.872</v>
      </c>
      <c r="F94" s="74">
        <v>12.8210835832255</v>
      </c>
      <c r="G94" s="75">
        <v>0.16503954383657399</v>
      </c>
      <c r="H94" s="76">
        <v>114.081</v>
      </c>
      <c r="I94" s="73">
        <v>-6.8739999999999997</v>
      </c>
      <c r="J94" s="74">
        <v>12.7356800210771</v>
      </c>
      <c r="K94" s="75">
        <v>-8.5403562148382406E-2</v>
      </c>
      <c r="L94" s="77">
        <v>104.688</v>
      </c>
      <c r="M94" s="73">
        <v>-9.3930000000000007</v>
      </c>
      <c r="N94" s="74">
        <v>11.007866216487599</v>
      </c>
      <c r="O94" s="74">
        <v>-1.72781380458948</v>
      </c>
    </row>
    <row r="95" spans="1:15" s="2" customFormat="1" ht="19.649999999999999" customHeight="1">
      <c r="A95" s="72"/>
      <c r="B95" s="66" t="s">
        <v>223</v>
      </c>
      <c r="C95" s="66" t="s">
        <v>256</v>
      </c>
      <c r="D95" s="67">
        <v>89.748999999999995</v>
      </c>
      <c r="E95" s="67">
        <v>14.151999999999999</v>
      </c>
      <c r="F95" s="68">
        <v>9.5132853582812107</v>
      </c>
      <c r="G95" s="69">
        <v>2.2555994423028198</v>
      </c>
      <c r="H95" s="70">
        <v>63.164000000000001</v>
      </c>
      <c r="I95" s="67">
        <v>-26.585000000000001</v>
      </c>
      <c r="J95" s="68">
        <v>7.0514502226603399</v>
      </c>
      <c r="K95" s="69">
        <v>-2.4618351356208699</v>
      </c>
      <c r="L95" s="71">
        <v>79.144000000000005</v>
      </c>
      <c r="M95" s="67">
        <v>15.98</v>
      </c>
      <c r="N95" s="68">
        <v>8.3219334005587609</v>
      </c>
      <c r="O95" s="68">
        <v>1.27048317789843</v>
      </c>
    </row>
    <row r="96" spans="1:15" s="2" customFormat="1" ht="19.649999999999999" customHeight="1">
      <c r="A96" s="72"/>
      <c r="B96" s="66" t="s">
        <v>232</v>
      </c>
      <c r="C96" s="66" t="s">
        <v>256</v>
      </c>
      <c r="D96" s="73">
        <v>102.649</v>
      </c>
      <c r="E96" s="73">
        <v>6.4870000000000001</v>
      </c>
      <c r="F96" s="74">
        <v>10.8806697427515</v>
      </c>
      <c r="G96" s="75">
        <v>1.64864210868784</v>
      </c>
      <c r="H96" s="76">
        <v>92.578999999999994</v>
      </c>
      <c r="I96" s="73">
        <v>-10.07</v>
      </c>
      <c r="J96" s="74">
        <v>10.335257586024801</v>
      </c>
      <c r="K96" s="75">
        <v>-0.54541215672673005</v>
      </c>
      <c r="L96" s="77">
        <v>86.748999999999995</v>
      </c>
      <c r="M96" s="73">
        <v>-5.83</v>
      </c>
      <c r="N96" s="74">
        <v>9.1215935581354497</v>
      </c>
      <c r="O96" s="74">
        <v>-1.21366402788936</v>
      </c>
    </row>
    <row r="97" spans="1:15" s="2" customFormat="1" ht="19.649999999999999" customHeight="1">
      <c r="A97" s="72"/>
      <c r="B97" s="66" t="s">
        <v>226</v>
      </c>
      <c r="C97" s="66" t="s">
        <v>256</v>
      </c>
      <c r="D97" s="67">
        <v>124.699</v>
      </c>
      <c r="E97" s="67">
        <v>-2.1640000000000001</v>
      </c>
      <c r="F97" s="68">
        <v>13.217943051090399</v>
      </c>
      <c r="G97" s="69">
        <v>1.0384675645132899</v>
      </c>
      <c r="H97" s="70">
        <v>111.497</v>
      </c>
      <c r="I97" s="67">
        <v>-13.202</v>
      </c>
      <c r="J97" s="68">
        <v>12.4472095731106</v>
      </c>
      <c r="K97" s="69">
        <v>-0.77073347797973202</v>
      </c>
      <c r="L97" s="71">
        <v>115.247</v>
      </c>
      <c r="M97" s="67">
        <v>3.75</v>
      </c>
      <c r="N97" s="68">
        <v>12.118137301806801</v>
      </c>
      <c r="O97" s="68">
        <v>-0.32907227130384298</v>
      </c>
    </row>
    <row r="98" spans="1:15" s="2" customFormat="1" ht="19.649999999999999" customHeight="1">
      <c r="A98" s="72"/>
      <c r="B98" s="66" t="s">
        <v>234</v>
      </c>
      <c r="C98" s="66" t="s">
        <v>256</v>
      </c>
      <c r="D98" s="73">
        <v>64.415000000000006</v>
      </c>
      <c r="E98" s="73">
        <v>-5.0839999999999996</v>
      </c>
      <c r="F98" s="74">
        <v>6.8279120252446699</v>
      </c>
      <c r="G98" s="75">
        <v>0.155664271040376</v>
      </c>
      <c r="H98" s="76">
        <v>73.45</v>
      </c>
      <c r="I98" s="73">
        <v>9.0350000000000001</v>
      </c>
      <c r="J98" s="74">
        <v>8.1997501560129393</v>
      </c>
      <c r="K98" s="75">
        <v>1.3718381307682701</v>
      </c>
      <c r="L98" s="77">
        <v>67.581000000000003</v>
      </c>
      <c r="M98" s="73">
        <v>-5.8689999999999998</v>
      </c>
      <c r="N98" s="74">
        <v>7.1060924535424297</v>
      </c>
      <c r="O98" s="74">
        <v>-1.0936577024705201</v>
      </c>
    </row>
    <row r="99" spans="1:15" s="2" customFormat="1" ht="19.649999999999999" customHeight="1">
      <c r="A99" s="72"/>
      <c r="B99" s="66" t="s">
        <v>236</v>
      </c>
      <c r="C99" s="66" t="s">
        <v>256</v>
      </c>
      <c r="D99" s="67">
        <v>102.19799999999999</v>
      </c>
      <c r="E99" s="67">
        <v>-9.4489999999999998</v>
      </c>
      <c r="F99" s="68">
        <v>10.8328642886898</v>
      </c>
      <c r="G99" s="69">
        <v>0.114200063108923</v>
      </c>
      <c r="H99" s="70">
        <v>98.495000000000005</v>
      </c>
      <c r="I99" s="67">
        <v>-3.7029999999999998</v>
      </c>
      <c r="J99" s="68">
        <v>10.995703085316499</v>
      </c>
      <c r="K99" s="69">
        <v>0.16283879662664999</v>
      </c>
      <c r="L99" s="71">
        <v>109.03</v>
      </c>
      <c r="M99" s="67">
        <v>10.535</v>
      </c>
      <c r="N99" s="68">
        <v>11.464424323548499</v>
      </c>
      <c r="O99" s="68">
        <v>0.468721238232023</v>
      </c>
    </row>
    <row r="100" spans="1:15" s="2" customFormat="1" ht="19.649999999999999" customHeight="1">
      <c r="A100" s="72"/>
      <c r="B100" s="66" t="s">
        <v>236</v>
      </c>
      <c r="C100" s="66" t="s">
        <v>257</v>
      </c>
      <c r="D100" s="73">
        <v>58.83</v>
      </c>
      <c r="E100" s="73">
        <v>-12.333</v>
      </c>
      <c r="F100" s="74">
        <v>6.2359087859216702</v>
      </c>
      <c r="G100" s="75">
        <v>-0.59609119871754102</v>
      </c>
      <c r="H100" s="76">
        <v>45.914999999999999</v>
      </c>
      <c r="I100" s="73">
        <v>-12.914999999999999</v>
      </c>
      <c r="J100" s="74">
        <v>5.1258206727479196</v>
      </c>
      <c r="K100" s="75">
        <v>-1.1100881131737499</v>
      </c>
      <c r="L100" s="77">
        <v>73.613</v>
      </c>
      <c r="M100" s="73">
        <v>27.698</v>
      </c>
      <c r="N100" s="74">
        <v>7.7403528178425702</v>
      </c>
      <c r="O100" s="74">
        <v>2.6145321450946502</v>
      </c>
    </row>
    <row r="101" spans="1:15" s="2" customFormat="1" ht="19.649999999999999" customHeight="1">
      <c r="A101" s="72"/>
      <c r="B101" s="66" t="s">
        <v>227</v>
      </c>
      <c r="C101" s="66" t="s">
        <v>257</v>
      </c>
      <c r="D101" s="67">
        <v>128.815</v>
      </c>
      <c r="E101" s="67">
        <v>-20.013000000000002</v>
      </c>
      <c r="F101" s="68">
        <v>13.6542340686469</v>
      </c>
      <c r="G101" s="69">
        <v>-0.63399006066019903</v>
      </c>
      <c r="H101" s="70">
        <v>128.41499999999999</v>
      </c>
      <c r="I101" s="67">
        <v>-0.4</v>
      </c>
      <c r="J101" s="68">
        <v>14.3358872196651</v>
      </c>
      <c r="K101" s="69">
        <v>0.68165315101817303</v>
      </c>
      <c r="L101" s="71">
        <v>137.97999999999999</v>
      </c>
      <c r="M101" s="67">
        <v>9.5649999999999995</v>
      </c>
      <c r="N101" s="68">
        <v>14.5084955348365</v>
      </c>
      <c r="O101" s="68">
        <v>0.17260831517136799</v>
      </c>
    </row>
    <row r="102" spans="1:15" s="2" customFormat="1" ht="19.649999999999999" customHeight="1">
      <c r="A102" s="72"/>
      <c r="B102" s="66" t="s">
        <v>249</v>
      </c>
      <c r="C102" s="66" t="s">
        <v>257</v>
      </c>
      <c r="D102" s="73">
        <v>151.09700000000001</v>
      </c>
      <c r="E102" s="73">
        <v>-58.93</v>
      </c>
      <c r="F102" s="74">
        <v>16.016099096148299</v>
      </c>
      <c r="G102" s="75">
        <v>-4.1475317341120403</v>
      </c>
      <c r="H102" s="76">
        <v>168.16300000000001</v>
      </c>
      <c r="I102" s="73">
        <v>17.065999999999999</v>
      </c>
      <c r="J102" s="74">
        <v>18.7732414633847</v>
      </c>
      <c r="K102" s="75">
        <v>2.75714236723636</v>
      </c>
      <c r="L102" s="77">
        <v>176.99700000000001</v>
      </c>
      <c r="M102" s="73">
        <v>8.8339999999999996</v>
      </c>
      <c r="N102" s="74">
        <v>18.611104393241401</v>
      </c>
      <c r="O102" s="74">
        <v>-0.16213707014325299</v>
      </c>
    </row>
    <row r="103" spans="1:15" s="2" customFormat="1" ht="19.649999999999999" customHeight="1">
      <c r="A103" s="78" t="s">
        <v>225</v>
      </c>
      <c r="B103" s="79"/>
      <c r="C103" s="79"/>
      <c r="D103" s="80">
        <v>943.40700000000004</v>
      </c>
      <c r="E103" s="80">
        <v>-98.206000000000003</v>
      </c>
      <c r="F103" s="81">
        <v>100</v>
      </c>
      <c r="G103" s="82"/>
      <c r="H103" s="83">
        <v>895.75900000000001</v>
      </c>
      <c r="I103" s="80">
        <v>-47.648000000000003</v>
      </c>
      <c r="J103" s="81">
        <v>100</v>
      </c>
      <c r="K103" s="82"/>
      <c r="L103" s="84">
        <v>951.029</v>
      </c>
      <c r="M103" s="80">
        <v>55.27</v>
      </c>
      <c r="N103" s="81">
        <v>100</v>
      </c>
      <c r="O103" s="85"/>
    </row>
    <row r="104" spans="1:15" s="2" customFormat="1" ht="11.1" customHeight="1">
      <c r="A104" s="86"/>
      <c r="B104" s="86"/>
      <c r="C104" s="87"/>
      <c r="D104" s="86"/>
      <c r="E104" s="86"/>
      <c r="F104" s="87"/>
      <c r="G104" s="88"/>
      <c r="H104" s="89"/>
      <c r="I104" s="86"/>
      <c r="J104" s="87"/>
      <c r="K104" s="88"/>
      <c r="L104" s="86"/>
      <c r="M104" s="86"/>
      <c r="N104" s="87"/>
      <c r="O104" s="87"/>
    </row>
    <row r="105" spans="1:15" s="2" customFormat="1" ht="19.649999999999999" customHeight="1">
      <c r="A105" s="65" t="s">
        <v>131</v>
      </c>
      <c r="B105" s="66" t="s">
        <v>222</v>
      </c>
      <c r="C105" s="66" t="s">
        <v>131</v>
      </c>
      <c r="D105" s="67">
        <v>122.444</v>
      </c>
      <c r="E105" s="67">
        <v>9.9949999999999992</v>
      </c>
      <c r="F105" s="93">
        <f>D105/D$111</f>
        <v>0.18124090605651086</v>
      </c>
      <c r="G105" s="69">
        <v>1.48541621739228</v>
      </c>
      <c r="H105" s="70">
        <v>113.979</v>
      </c>
      <c r="I105" s="67">
        <v>-8.4649999999999999</v>
      </c>
      <c r="J105" s="93">
        <f t="shared" ref="J105:J110" si="0">H105/H$111</f>
        <v>0.17322062799487536</v>
      </c>
      <c r="K105" s="94">
        <f>J105-F105</f>
        <v>-8.0202780616354941E-3</v>
      </c>
      <c r="L105" s="71">
        <v>73.56</v>
      </c>
      <c r="M105" s="67">
        <v>-40.418999999999997</v>
      </c>
      <c r="N105" s="93">
        <f t="shared" ref="N105:N110" si="1">L105/L$111</f>
        <v>0.12435464402722414</v>
      </c>
      <c r="O105" s="95">
        <f>N105-J105</f>
        <v>-4.8865983967651225E-2</v>
      </c>
    </row>
    <row r="106" spans="1:15" s="2" customFormat="1" ht="19.649999999999999" customHeight="1">
      <c r="A106" s="72"/>
      <c r="B106" s="66" t="s">
        <v>236</v>
      </c>
      <c r="C106" s="66" t="s">
        <v>242</v>
      </c>
      <c r="D106" s="67">
        <v>85.864999999999995</v>
      </c>
      <c r="E106" s="67">
        <v>-33.966999999999999</v>
      </c>
      <c r="F106" s="93">
        <f t="shared" ref="F106:F110" si="2">D106/D$111</f>
        <v>0.12709688019455673</v>
      </c>
      <c r="G106" s="69">
        <v>-4.9648885397969904</v>
      </c>
      <c r="H106" s="70">
        <v>57.412999999999997</v>
      </c>
      <c r="I106" s="67">
        <v>-28.452000000000002</v>
      </c>
      <c r="J106" s="93">
        <f t="shared" si="0"/>
        <v>8.7253931996857131E-2</v>
      </c>
      <c r="K106" s="94">
        <f t="shared" ref="K106:K110" si="3">J106-F106</f>
        <v>-3.9842948197699596E-2</v>
      </c>
      <c r="L106" s="71">
        <v>44.162999999999997</v>
      </c>
      <c r="M106" s="67">
        <v>-13.25</v>
      </c>
      <c r="N106" s="93">
        <f t="shared" si="1"/>
        <v>7.4658430453701727E-2</v>
      </c>
      <c r="O106" s="95">
        <f t="shared" ref="O106:O110" si="4">N106-J106</f>
        <v>-1.2595501543155405E-2</v>
      </c>
    </row>
    <row r="107" spans="1:15" s="2" customFormat="1" ht="19.649999999999999" customHeight="1">
      <c r="A107" s="72"/>
      <c r="B107" s="66" t="s">
        <v>236</v>
      </c>
      <c r="C107" s="66" t="s">
        <v>258</v>
      </c>
      <c r="D107" s="73">
        <v>103.25</v>
      </c>
      <c r="E107" s="73">
        <v>-36.164000000000001</v>
      </c>
      <c r="F107" s="93">
        <f t="shared" si="2"/>
        <v>0.15283005741673539</v>
      </c>
      <c r="G107" s="75">
        <v>-5.2840598948973696</v>
      </c>
      <c r="H107" s="76">
        <v>109.58</v>
      </c>
      <c r="I107" s="73">
        <v>6.33</v>
      </c>
      <c r="J107" s="93">
        <f t="shared" si="0"/>
        <v>0.16653520750031534</v>
      </c>
      <c r="K107" s="94">
        <f t="shared" si="3"/>
        <v>1.3705150083579948E-2</v>
      </c>
      <c r="L107" s="77">
        <v>141.70400000000001</v>
      </c>
      <c r="M107" s="73">
        <v>32.124000000000002</v>
      </c>
      <c r="N107" s="93">
        <f t="shared" si="1"/>
        <v>0.23955343226255804</v>
      </c>
      <c r="O107" s="96">
        <f t="shared" si="4"/>
        <v>7.3018224762242706E-2</v>
      </c>
    </row>
    <row r="108" spans="1:15" s="2" customFormat="1" ht="19.649999999999999" customHeight="1">
      <c r="A108" s="72"/>
      <c r="B108" s="66" t="s">
        <v>227</v>
      </c>
      <c r="C108" s="66" t="s">
        <v>259</v>
      </c>
      <c r="D108" s="67">
        <v>84.248999999999995</v>
      </c>
      <c r="E108" s="67">
        <v>84.248999999999995</v>
      </c>
      <c r="F108" s="93">
        <f t="shared" si="2"/>
        <v>0.12470488626927398</v>
      </c>
      <c r="G108" s="69">
        <v>12.363740424407901</v>
      </c>
      <c r="H108" s="70">
        <v>97.745999999999995</v>
      </c>
      <c r="I108" s="67">
        <v>13.497</v>
      </c>
      <c r="J108" s="93">
        <f t="shared" si="0"/>
        <v>0.14855037773613636</v>
      </c>
      <c r="K108" s="94">
        <f t="shared" si="3"/>
        <v>2.3845491466862379E-2</v>
      </c>
      <c r="L108" s="71">
        <v>99.664000000000001</v>
      </c>
      <c r="M108" s="67">
        <v>1.9179999999999999</v>
      </c>
      <c r="N108" s="93">
        <f t="shared" si="1"/>
        <v>0.1684839755618443</v>
      </c>
      <c r="O108" s="95">
        <f t="shared" si="4"/>
        <v>1.9933597825707944E-2</v>
      </c>
    </row>
    <row r="109" spans="1:15" s="2" customFormat="1" ht="19.649999999999999" customHeight="1">
      <c r="A109" s="72"/>
      <c r="B109" s="66" t="s">
        <v>249</v>
      </c>
      <c r="C109" s="66" t="s">
        <v>258</v>
      </c>
      <c r="D109" s="73">
        <v>184.41399999999999</v>
      </c>
      <c r="E109" s="73">
        <v>-29.335000000000001</v>
      </c>
      <c r="F109" s="93">
        <f t="shared" si="2"/>
        <v>0.27296854439176599</v>
      </c>
      <c r="G109" s="75">
        <v>-4.2695749607744</v>
      </c>
      <c r="H109" s="76">
        <v>187.28100000000001</v>
      </c>
      <c r="I109" s="73">
        <v>2.867</v>
      </c>
      <c r="J109" s="93">
        <f t="shared" si="0"/>
        <v>0.28462201310336338</v>
      </c>
      <c r="K109" s="94">
        <f t="shared" si="3"/>
        <v>1.1653468711597392E-2</v>
      </c>
      <c r="L109" s="77">
        <v>139.244</v>
      </c>
      <c r="M109" s="73">
        <v>-48.036999999999999</v>
      </c>
      <c r="N109" s="93">
        <f t="shared" si="1"/>
        <v>0.23539475330243062</v>
      </c>
      <c r="O109" s="95">
        <f t="shared" si="4"/>
        <v>-4.922725980093276E-2</v>
      </c>
    </row>
    <row r="110" spans="1:15" s="2" customFormat="1" ht="19.649999999999999" customHeight="1">
      <c r="A110" s="72"/>
      <c r="B110" s="66" t="s">
        <v>250</v>
      </c>
      <c r="C110" s="66" t="s">
        <v>258</v>
      </c>
      <c r="D110" s="67">
        <v>95.364999999999995</v>
      </c>
      <c r="E110" s="67">
        <v>-1.381</v>
      </c>
      <c r="F110" s="93">
        <f t="shared" si="2"/>
        <v>0.14115872567115709</v>
      </c>
      <c r="G110" s="69">
        <v>-0.18663982083757499</v>
      </c>
      <c r="H110" s="70">
        <v>92</v>
      </c>
      <c r="I110" s="67">
        <v>-3.3650000000000002</v>
      </c>
      <c r="J110" s="93">
        <f t="shared" si="0"/>
        <v>0.13981784166845238</v>
      </c>
      <c r="K110" s="94">
        <f t="shared" si="3"/>
        <v>-1.340884002704712E-3</v>
      </c>
      <c r="L110" s="71">
        <v>93.198999999999998</v>
      </c>
      <c r="M110" s="67">
        <v>1.1990000000000001</v>
      </c>
      <c r="N110" s="93">
        <f t="shared" si="1"/>
        <v>0.1575547643922412</v>
      </c>
      <c r="O110" s="95">
        <f t="shared" si="4"/>
        <v>1.7736922723788823E-2</v>
      </c>
    </row>
    <row r="111" spans="1:15" s="2" customFormat="1" ht="19.649999999999999" customHeight="1">
      <c r="A111" s="78" t="s">
        <v>225</v>
      </c>
      <c r="B111" s="79"/>
      <c r="C111" s="79"/>
      <c r="D111" s="80">
        <f>SUM(D105:D110)</f>
        <v>675.58699999999999</v>
      </c>
      <c r="E111" s="80">
        <f>SUM(E105:E110)</f>
        <v>-6.6030000000000086</v>
      </c>
      <c r="F111" s="81">
        <v>100</v>
      </c>
      <c r="G111" s="82"/>
      <c r="H111" s="80">
        <f>SUM(H105:H110)</f>
        <v>657.99900000000002</v>
      </c>
      <c r="I111" s="80">
        <f>SUM(I105:I110)</f>
        <v>-17.588000000000001</v>
      </c>
      <c r="J111" s="81">
        <v>100</v>
      </c>
      <c r="K111" s="82"/>
      <c r="L111" s="80">
        <f>SUM(L105:L110)</f>
        <v>591.53399999999999</v>
      </c>
      <c r="M111" s="80">
        <f>SUM(M105:M110)</f>
        <v>-66.464999999999989</v>
      </c>
      <c r="N111" s="81">
        <v>100</v>
      </c>
      <c r="O111" s="97"/>
    </row>
    <row r="112" spans="1:15" s="2" customFormat="1" ht="11.1" customHeight="1">
      <c r="A112" s="86"/>
      <c r="B112" s="86"/>
      <c r="C112" s="87"/>
      <c r="D112" s="86"/>
      <c r="E112" s="86"/>
      <c r="F112" s="87"/>
      <c r="G112" s="88"/>
      <c r="H112" s="89"/>
      <c r="I112" s="86"/>
      <c r="J112" s="87"/>
      <c r="K112" s="88"/>
      <c r="L112" s="86"/>
      <c r="M112" s="86"/>
      <c r="N112" s="87"/>
      <c r="O112" s="87"/>
    </row>
    <row r="113" spans="1:15" s="2" customFormat="1" ht="19.649999999999999" customHeight="1">
      <c r="A113" s="65" t="s">
        <v>260</v>
      </c>
      <c r="B113" s="66" t="s">
        <v>223</v>
      </c>
      <c r="C113" s="66" t="s">
        <v>133</v>
      </c>
      <c r="D113" s="67">
        <v>167.88</v>
      </c>
      <c r="E113" s="67">
        <v>23.166</v>
      </c>
      <c r="F113" s="93">
        <f>D113/D$124</f>
        <v>0.10941704854224658</v>
      </c>
      <c r="G113" s="69">
        <v>2.30779251334625</v>
      </c>
      <c r="H113" s="70">
        <v>154.44800000000001</v>
      </c>
      <c r="I113" s="67">
        <v>-13.432</v>
      </c>
      <c r="J113" s="93">
        <f t="shared" ref="J113:J123" si="5">H113/H$124</f>
        <v>9.9203344117701847E-2</v>
      </c>
      <c r="K113" s="94">
        <f>J113-F113</f>
        <v>-1.0213704424544737E-2</v>
      </c>
      <c r="L113" s="71">
        <v>147.113</v>
      </c>
      <c r="M113" s="67">
        <v>-7.335</v>
      </c>
      <c r="N113" s="93">
        <f t="shared" ref="N113:N123" si="6">L113/L$124</f>
        <v>9.0113173614548153E-2</v>
      </c>
      <c r="O113" s="95">
        <f t="shared" ref="O113:O123" si="7">N113-J113</f>
        <v>-9.0901705031536939E-3</v>
      </c>
    </row>
    <row r="114" spans="1:15" s="2" customFormat="1" ht="19.649999999999999" customHeight="1">
      <c r="A114" s="72"/>
      <c r="B114" s="66" t="s">
        <v>232</v>
      </c>
      <c r="C114" s="66" t="s">
        <v>261</v>
      </c>
      <c r="D114" s="73">
        <v>76.097999999999999</v>
      </c>
      <c r="E114" s="73">
        <v>-13.433</v>
      </c>
      <c r="F114" s="93">
        <f t="shared" ref="F114:F123" si="8">D114/D$124</f>
        <v>4.9597441982177033E-2</v>
      </c>
      <c r="G114" s="75">
        <v>-0.36830619493192801</v>
      </c>
      <c r="H114" s="76">
        <v>87.863</v>
      </c>
      <c r="I114" s="73">
        <v>11.765000000000001</v>
      </c>
      <c r="J114" s="93">
        <f t="shared" si="5"/>
        <v>5.64351977637369E-2</v>
      </c>
      <c r="K114" s="94">
        <f t="shared" ref="K114:K123" si="9">J114-F114</f>
        <v>6.8377557815598664E-3</v>
      </c>
      <c r="L114" s="77">
        <v>79.781999999999996</v>
      </c>
      <c r="M114" s="73">
        <v>-8.0809999999999995</v>
      </c>
      <c r="N114" s="93">
        <f t="shared" si="6"/>
        <v>4.8869978977492685E-2</v>
      </c>
      <c r="O114" s="95">
        <f t="shared" si="7"/>
        <v>-7.5652187862442141E-3</v>
      </c>
    </row>
    <row r="115" spans="1:15" s="2" customFormat="1" ht="19.649999999999999" customHeight="1">
      <c r="A115" s="72"/>
      <c r="B115" s="66" t="s">
        <v>232</v>
      </c>
      <c r="C115" s="66" t="s">
        <v>262</v>
      </c>
      <c r="D115" s="67">
        <v>119.749</v>
      </c>
      <c r="E115" s="67">
        <v>25.100999999999999</v>
      </c>
      <c r="F115" s="93">
        <f t="shared" si="8"/>
        <v>7.8047308469653839E-2</v>
      </c>
      <c r="G115" s="69">
        <v>2.1529994670634198</v>
      </c>
      <c r="H115" s="70">
        <v>131.83000000000001</v>
      </c>
      <c r="I115" s="67">
        <v>12.081</v>
      </c>
      <c r="J115" s="93">
        <f t="shared" si="5"/>
        <v>8.4675598615952516E-2</v>
      </c>
      <c r="K115" s="94">
        <f t="shared" si="9"/>
        <v>6.6282901462986765E-3</v>
      </c>
      <c r="L115" s="71">
        <v>126.831</v>
      </c>
      <c r="M115" s="67">
        <v>-4.9989999999999997</v>
      </c>
      <c r="N115" s="93">
        <f t="shared" si="6"/>
        <v>7.7689557841297219E-2</v>
      </c>
      <c r="O115" s="95">
        <f t="shared" si="7"/>
        <v>-6.9860407746552972E-3</v>
      </c>
    </row>
    <row r="116" spans="1:15" s="2" customFormat="1" ht="19.649999999999999" customHeight="1">
      <c r="A116" s="72"/>
      <c r="B116" s="66" t="s">
        <v>226</v>
      </c>
      <c r="C116" s="66" t="s">
        <v>263</v>
      </c>
      <c r="D116" s="73">
        <v>134.53200000000001</v>
      </c>
      <c r="E116" s="73">
        <v>17.951000000000001</v>
      </c>
      <c r="F116" s="93">
        <f t="shared" si="8"/>
        <v>8.7682239543039789E-2</v>
      </c>
      <c r="G116" s="75">
        <v>1.8131267932847901</v>
      </c>
      <c r="H116" s="76">
        <v>160.947</v>
      </c>
      <c r="I116" s="73">
        <v>26.414999999999999</v>
      </c>
      <c r="J116" s="93">
        <f t="shared" si="5"/>
        <v>0.10337771046379207</v>
      </c>
      <c r="K116" s="94">
        <f t="shared" si="9"/>
        <v>1.5695470920752283E-2</v>
      </c>
      <c r="L116" s="77">
        <v>151.44499999999999</v>
      </c>
      <c r="M116" s="73">
        <v>-9.5020000000000007</v>
      </c>
      <c r="N116" s="93">
        <f t="shared" si="6"/>
        <v>9.2766713873384712E-2</v>
      </c>
      <c r="O116" s="95">
        <f t="shared" si="7"/>
        <v>-1.0610996590407359E-2</v>
      </c>
    </row>
    <row r="117" spans="1:15" s="2" customFormat="1" ht="19.649999999999999" customHeight="1">
      <c r="A117" s="72"/>
      <c r="B117" s="66" t="s">
        <v>234</v>
      </c>
      <c r="C117" s="66" t="s">
        <v>263</v>
      </c>
      <c r="D117" s="67">
        <v>135.166</v>
      </c>
      <c r="E117" s="67">
        <v>27.085000000000001</v>
      </c>
      <c r="F117" s="93">
        <f t="shared" si="8"/>
        <v>8.8095453795933421E-2</v>
      </c>
      <c r="G117" s="69">
        <v>2.3564568120079699</v>
      </c>
      <c r="H117" s="70">
        <v>121.03100000000001</v>
      </c>
      <c r="I117" s="67">
        <v>-14.135</v>
      </c>
      <c r="J117" s="93">
        <f t="shared" si="5"/>
        <v>7.7739303467248347E-2</v>
      </c>
      <c r="K117" s="94">
        <f t="shared" si="9"/>
        <v>-1.0356150328685074E-2</v>
      </c>
      <c r="L117" s="71">
        <v>121.58</v>
      </c>
      <c r="M117" s="67">
        <v>0.54900000000000004</v>
      </c>
      <c r="N117" s="93">
        <f t="shared" si="6"/>
        <v>7.4473089720532959E-2</v>
      </c>
      <c r="O117" s="95">
        <f t="shared" si="7"/>
        <v>-3.2662137467153879E-3</v>
      </c>
    </row>
    <row r="118" spans="1:15" s="2" customFormat="1" ht="19.649999999999999" customHeight="1">
      <c r="A118" s="72"/>
      <c r="B118" s="66" t="s">
        <v>236</v>
      </c>
      <c r="C118" s="66" t="s">
        <v>261</v>
      </c>
      <c r="D118" s="73">
        <v>193.24799999999999</v>
      </c>
      <c r="E118" s="73">
        <v>-59.151000000000003</v>
      </c>
      <c r="F118" s="93">
        <f t="shared" si="8"/>
        <v>0.12595083271796562</v>
      </c>
      <c r="G118" s="75">
        <v>-2.4149743322814601</v>
      </c>
      <c r="H118" s="76">
        <v>187.995</v>
      </c>
      <c r="I118" s="73">
        <v>-5.2530000000000001</v>
      </c>
      <c r="J118" s="93">
        <f t="shared" si="5"/>
        <v>0.12075088494125763</v>
      </c>
      <c r="K118" s="94">
        <f t="shared" si="9"/>
        <v>-5.199947776707986E-3</v>
      </c>
      <c r="L118" s="77">
        <v>241.74600000000001</v>
      </c>
      <c r="M118" s="73">
        <v>53.750999999999998</v>
      </c>
      <c r="N118" s="93">
        <f t="shared" si="6"/>
        <v>0.14808004233903571</v>
      </c>
      <c r="O118" s="95">
        <f t="shared" si="7"/>
        <v>2.7329157397778081E-2</v>
      </c>
    </row>
    <row r="119" spans="1:15" s="2" customFormat="1" ht="19.649999999999999" customHeight="1">
      <c r="A119" s="72"/>
      <c r="B119" s="66" t="s">
        <v>236</v>
      </c>
      <c r="C119" s="66" t="s">
        <v>262</v>
      </c>
      <c r="D119" s="67">
        <v>120.831</v>
      </c>
      <c r="E119" s="67">
        <v>-49.668999999999997</v>
      </c>
      <c r="F119" s="93">
        <f t="shared" si="8"/>
        <v>7.8752510081059074E-2</v>
      </c>
      <c r="G119" s="69">
        <v>-2.25957342870554</v>
      </c>
      <c r="H119" s="70">
        <v>111.41200000000001</v>
      </c>
      <c r="I119" s="67">
        <v>-9.4190000000000005</v>
      </c>
      <c r="J119" s="93">
        <f t="shared" si="5"/>
        <v>7.156093296670335E-2</v>
      </c>
      <c r="K119" s="94">
        <f t="shared" si="9"/>
        <v>-7.1915771143557239E-3</v>
      </c>
      <c r="L119" s="71">
        <v>103.581</v>
      </c>
      <c r="M119" s="67">
        <v>-7.8310000000000004</v>
      </c>
      <c r="N119" s="93">
        <f t="shared" si="6"/>
        <v>6.3447911715269978E-2</v>
      </c>
      <c r="O119" s="95">
        <f t="shared" si="7"/>
        <v>-8.1130212514333722E-3</v>
      </c>
    </row>
    <row r="120" spans="1:15" s="2" customFormat="1" ht="19.649999999999999" customHeight="1">
      <c r="A120" s="72"/>
      <c r="B120" s="66" t="s">
        <v>236</v>
      </c>
      <c r="C120" s="66" t="s">
        <v>264</v>
      </c>
      <c r="D120" s="73">
        <v>71.414000000000001</v>
      </c>
      <c r="E120" s="73">
        <v>-47.084000000000003</v>
      </c>
      <c r="F120" s="93">
        <f t="shared" si="8"/>
        <v>4.6544609867738847E-2</v>
      </c>
      <c r="G120" s="75">
        <v>-2.3831451367835799</v>
      </c>
      <c r="H120" s="76">
        <v>70.831999999999994</v>
      </c>
      <c r="I120" s="73">
        <v>-0.58200000000000096</v>
      </c>
      <c r="J120" s="93">
        <f t="shared" si="5"/>
        <v>4.5496032778314099E-2</v>
      </c>
      <c r="K120" s="94">
        <f t="shared" si="9"/>
        <v>-1.0485770894247473E-3</v>
      </c>
      <c r="L120" s="77">
        <v>105.41500000000001</v>
      </c>
      <c r="M120" s="73">
        <v>34.582999999999998</v>
      </c>
      <c r="N120" s="93">
        <f t="shared" si="6"/>
        <v>6.4571317263447794E-2</v>
      </c>
      <c r="O120" s="95">
        <f t="shared" si="7"/>
        <v>1.9075284485133695E-2</v>
      </c>
    </row>
    <row r="121" spans="1:15" s="2" customFormat="1" ht="19.649999999999999" customHeight="1">
      <c r="A121" s="72"/>
      <c r="B121" s="66" t="s">
        <v>227</v>
      </c>
      <c r="C121" s="66" t="s">
        <v>264</v>
      </c>
      <c r="D121" s="67">
        <v>223.065</v>
      </c>
      <c r="E121" s="67">
        <v>-12.414</v>
      </c>
      <c r="F121" s="93">
        <f t="shared" si="8"/>
        <v>0.1453842859964036</v>
      </c>
      <c r="G121" s="69">
        <v>0.51373903098215101</v>
      </c>
      <c r="H121" s="70">
        <v>214.53100000000001</v>
      </c>
      <c r="I121" s="67">
        <v>-8.5340000000000007</v>
      </c>
      <c r="J121" s="93">
        <f t="shared" si="5"/>
        <v>0.13779519719850497</v>
      </c>
      <c r="K121" s="94">
        <f t="shared" si="9"/>
        <v>-7.5890887978986299E-3</v>
      </c>
      <c r="L121" s="71">
        <v>229.298</v>
      </c>
      <c r="M121" s="67">
        <v>14.766999999999999</v>
      </c>
      <c r="N121" s="93">
        <f t="shared" si="6"/>
        <v>0.14045509563035669</v>
      </c>
      <c r="O121" s="95">
        <f t="shared" si="7"/>
        <v>2.6598984318517149E-3</v>
      </c>
    </row>
    <row r="122" spans="1:15" s="2" customFormat="1" ht="19.649999999999999" customHeight="1">
      <c r="A122" s="72"/>
      <c r="B122" s="66" t="s">
        <v>249</v>
      </c>
      <c r="C122" s="66" t="s">
        <v>264</v>
      </c>
      <c r="D122" s="73">
        <v>242.24799999999999</v>
      </c>
      <c r="E122" s="73">
        <v>-41.831000000000003</v>
      </c>
      <c r="F122" s="93">
        <f t="shared" si="8"/>
        <v>0.15788695005517125</v>
      </c>
      <c r="G122" s="75">
        <v>-1.11742446494091</v>
      </c>
      <c r="H122" s="76">
        <v>242.161</v>
      </c>
      <c r="I122" s="73">
        <v>-8.7000000000002006E-2</v>
      </c>
      <c r="J122" s="93">
        <f t="shared" si="5"/>
        <v>0.1555421955278592</v>
      </c>
      <c r="K122" s="94">
        <f t="shared" si="9"/>
        <v>-2.3447545273120596E-3</v>
      </c>
      <c r="L122" s="77">
        <v>275.16300000000001</v>
      </c>
      <c r="M122" s="73">
        <v>33.002000000000002</v>
      </c>
      <c r="N122" s="93">
        <f t="shared" si="6"/>
        <v>0.16854942249359278</v>
      </c>
      <c r="O122" s="95">
        <f t="shared" si="7"/>
        <v>1.3007226965733587E-2</v>
      </c>
    </row>
    <row r="123" spans="1:15" s="2" customFormat="1" ht="19.649999999999999" customHeight="1">
      <c r="A123" s="72"/>
      <c r="B123" s="66" t="s">
        <v>250</v>
      </c>
      <c r="C123" s="66" t="s">
        <v>264</v>
      </c>
      <c r="D123" s="67">
        <v>50.082000000000001</v>
      </c>
      <c r="E123" s="67">
        <v>-8.4499999999999993</v>
      </c>
      <c r="F123" s="93">
        <f t="shared" si="8"/>
        <v>3.2641318948610873E-2</v>
      </c>
      <c r="G123" s="69">
        <v>-0.219308921691199</v>
      </c>
      <c r="H123" s="70">
        <v>73.832999999999998</v>
      </c>
      <c r="I123" s="67">
        <v>23.751000000000001</v>
      </c>
      <c r="J123" s="93">
        <f t="shared" si="5"/>
        <v>4.7423602158929087E-2</v>
      </c>
      <c r="K123" s="94">
        <f t="shared" si="9"/>
        <v>1.4782283210318214E-2</v>
      </c>
      <c r="L123" s="71">
        <v>50.582000000000001</v>
      </c>
      <c r="M123" s="67">
        <v>-23.251000000000001</v>
      </c>
      <c r="N123" s="93">
        <f t="shared" si="6"/>
        <v>3.0983696531041275E-2</v>
      </c>
      <c r="O123" s="95">
        <f t="shared" si="7"/>
        <v>-1.6439905627887812E-2</v>
      </c>
    </row>
    <row r="124" spans="1:15" s="2" customFormat="1" ht="19.649999999999999" customHeight="1">
      <c r="A124" s="78" t="s">
        <v>225</v>
      </c>
      <c r="B124" s="79"/>
      <c r="C124" s="79"/>
      <c r="D124" s="80">
        <f>SUM(D113:D123)</f>
        <v>1534.3130000000001</v>
      </c>
      <c r="E124" s="80">
        <f>SUM(E113:E123)</f>
        <v>-138.72899999999998</v>
      </c>
      <c r="F124" s="81">
        <v>100</v>
      </c>
      <c r="G124" s="82"/>
      <c r="H124" s="80">
        <f t="shared" ref="H124:I124" si="10">SUM(H113:H123)</f>
        <v>1556.883</v>
      </c>
      <c r="I124" s="80">
        <f t="shared" si="10"/>
        <v>22.57</v>
      </c>
      <c r="J124" s="81">
        <v>100</v>
      </c>
      <c r="K124" s="82"/>
      <c r="L124" s="80">
        <f t="shared" ref="L124:M124" si="11">SUM(L113:L123)</f>
        <v>1632.5360000000001</v>
      </c>
      <c r="M124" s="80">
        <f t="shared" si="11"/>
        <v>75.652999999999992</v>
      </c>
      <c r="N124" s="81">
        <v>100</v>
      </c>
      <c r="O124" s="97"/>
    </row>
    <row r="125" spans="1:15" s="2" customFormat="1" ht="11.1" customHeight="1">
      <c r="A125" s="86"/>
      <c r="B125" s="86"/>
      <c r="C125" s="87"/>
      <c r="D125" s="86"/>
      <c r="E125" s="86"/>
      <c r="F125" s="87"/>
      <c r="G125" s="88"/>
      <c r="H125" s="89"/>
      <c r="I125" s="86"/>
      <c r="J125" s="87"/>
      <c r="K125" s="88"/>
      <c r="L125" s="86"/>
      <c r="M125" s="86"/>
      <c r="N125" s="87"/>
      <c r="O125" s="87"/>
    </row>
    <row r="126" spans="1:15" s="2" customFormat="1" ht="19.649999999999999" customHeight="1">
      <c r="A126" s="65" t="s">
        <v>265</v>
      </c>
      <c r="B126" s="66" t="s">
        <v>223</v>
      </c>
      <c r="C126" s="66" t="s">
        <v>135</v>
      </c>
      <c r="D126" s="67">
        <v>93.981999999999999</v>
      </c>
      <c r="E126" s="67">
        <v>16.699000000000002</v>
      </c>
      <c r="F126" s="93">
        <f>D126/D$132</f>
        <v>0.14612310897585395</v>
      </c>
      <c r="G126" s="69">
        <v>4.41318854840243</v>
      </c>
      <c r="H126" s="70">
        <v>94.230999999999995</v>
      </c>
      <c r="I126" s="67">
        <v>0.249000000000001</v>
      </c>
      <c r="J126" s="93">
        <f t="shared" ref="J126:J131" si="12">H126/H$132</f>
        <v>0.13507167767764608</v>
      </c>
      <c r="K126" s="94">
        <f>J126-F126</f>
        <v>-1.1051431298207876E-2</v>
      </c>
      <c r="L126" s="71">
        <v>89.164000000000001</v>
      </c>
      <c r="M126" s="67">
        <v>-5.0670000000000002</v>
      </c>
      <c r="N126" s="93">
        <f t="shared" ref="N126:N131" si="13">L126/L$132</f>
        <v>0.10941737493526799</v>
      </c>
      <c r="O126" s="95">
        <f t="shared" ref="O126:O131" si="14">N126-J126</f>
        <v>-2.5654302742378093E-2</v>
      </c>
    </row>
    <row r="127" spans="1:15" s="2" customFormat="1" ht="19.649999999999999" customHeight="1">
      <c r="A127" s="72"/>
      <c r="B127" s="66" t="s">
        <v>226</v>
      </c>
      <c r="C127" s="66" t="s">
        <v>266</v>
      </c>
      <c r="D127" s="73">
        <v>91.781000000000006</v>
      </c>
      <c r="E127" s="73">
        <v>2.702</v>
      </c>
      <c r="F127" s="93">
        <f t="shared" ref="F127:F131" si="15">D127/D$132</f>
        <v>0.1427009966260864</v>
      </c>
      <c r="G127" s="75">
        <v>2.5308060753892399</v>
      </c>
      <c r="H127" s="76">
        <v>111.916</v>
      </c>
      <c r="I127" s="73">
        <v>20.135000000000002</v>
      </c>
      <c r="J127" s="93">
        <f t="shared" si="12"/>
        <v>0.16042153727511585</v>
      </c>
      <c r="K127" s="94">
        <f t="shared" ref="K127:K131" si="16">J127-F127</f>
        <v>1.7720540649029448E-2</v>
      </c>
      <c r="L127" s="77">
        <v>132.39699999999999</v>
      </c>
      <c r="M127" s="73">
        <v>20.481000000000002</v>
      </c>
      <c r="N127" s="93">
        <f t="shared" si="13"/>
        <v>0.16247064049733834</v>
      </c>
      <c r="O127" s="95">
        <f t="shared" si="14"/>
        <v>2.049103222222487E-3</v>
      </c>
    </row>
    <row r="128" spans="1:15" s="2" customFormat="1" ht="19.649999999999999" customHeight="1">
      <c r="A128" s="72"/>
      <c r="B128" s="66" t="s">
        <v>236</v>
      </c>
      <c r="C128" s="66" t="s">
        <v>266</v>
      </c>
      <c r="D128" s="67">
        <v>91.748000000000005</v>
      </c>
      <c r="E128" s="67">
        <v>-43.082000000000001</v>
      </c>
      <c r="F128" s="93">
        <f t="shared" si="15"/>
        <v>0.1426496882628232</v>
      </c>
      <c r="G128" s="69">
        <v>-3.4564176621871501</v>
      </c>
      <c r="H128" s="70">
        <v>109.081</v>
      </c>
      <c r="I128" s="67">
        <v>17.332999999999998</v>
      </c>
      <c r="J128" s="93">
        <f t="shared" si="12"/>
        <v>0.15635781932437642</v>
      </c>
      <c r="K128" s="94">
        <f t="shared" si="16"/>
        <v>1.3708131061553219E-2</v>
      </c>
      <c r="L128" s="71">
        <v>120.664</v>
      </c>
      <c r="M128" s="67">
        <v>11.583</v>
      </c>
      <c r="N128" s="93">
        <f t="shared" si="13"/>
        <v>0.14807251950550868</v>
      </c>
      <c r="O128" s="95">
        <f t="shared" si="14"/>
        <v>-8.2852998188677474E-3</v>
      </c>
    </row>
    <row r="129" spans="1:15" s="2" customFormat="1" ht="19.649999999999999" customHeight="1">
      <c r="A129" s="72"/>
      <c r="B129" s="66" t="s">
        <v>236</v>
      </c>
      <c r="C129" s="66" t="s">
        <v>267</v>
      </c>
      <c r="D129" s="73">
        <v>57.497</v>
      </c>
      <c r="E129" s="73">
        <v>-48.999000000000002</v>
      </c>
      <c r="F129" s="93">
        <f t="shared" si="15"/>
        <v>8.9396271592269524E-2</v>
      </c>
      <c r="G129" s="75">
        <v>-5.0426957154729797</v>
      </c>
      <c r="H129" s="76">
        <v>65.998999999999995</v>
      </c>
      <c r="I129" s="73">
        <v>8.5020000000000007</v>
      </c>
      <c r="J129" s="93">
        <f t="shared" si="12"/>
        <v>9.4603640575256165E-2</v>
      </c>
      <c r="K129" s="94">
        <f t="shared" si="16"/>
        <v>5.2073689829866404E-3</v>
      </c>
      <c r="L129" s="77">
        <v>119.53</v>
      </c>
      <c r="M129" s="73">
        <v>53.530999999999999</v>
      </c>
      <c r="N129" s="93">
        <f t="shared" si="13"/>
        <v>0.14668093430098</v>
      </c>
      <c r="O129" s="96">
        <f t="shared" si="14"/>
        <v>5.2077293725723839E-2</v>
      </c>
    </row>
    <row r="130" spans="1:15" s="2" customFormat="1" ht="19.649999999999999" customHeight="1">
      <c r="A130" s="72"/>
      <c r="B130" s="66" t="s">
        <v>249</v>
      </c>
      <c r="C130" s="66" t="s">
        <v>267</v>
      </c>
      <c r="D130" s="67">
        <v>205.99700000000001</v>
      </c>
      <c r="E130" s="67">
        <v>-34.162999999999997</v>
      </c>
      <c r="F130" s="93">
        <f t="shared" si="15"/>
        <v>0.3202839062767231</v>
      </c>
      <c r="G130" s="69">
        <v>0.42034040373544801</v>
      </c>
      <c r="H130" s="70">
        <v>196.07900000000001</v>
      </c>
      <c r="I130" s="67">
        <v>-9.9179999999999993</v>
      </c>
      <c r="J130" s="93">
        <f t="shared" si="12"/>
        <v>0.28106164093934238</v>
      </c>
      <c r="K130" s="94">
        <f t="shared" si="16"/>
        <v>-3.9222265337380713E-2</v>
      </c>
      <c r="L130" s="71">
        <v>222.363</v>
      </c>
      <c r="M130" s="67">
        <v>26.283999999999999</v>
      </c>
      <c r="N130" s="93">
        <f t="shared" si="13"/>
        <v>0.27287218768483912</v>
      </c>
      <c r="O130" s="95">
        <f t="shared" si="14"/>
        <v>-8.189453254503265E-3</v>
      </c>
    </row>
    <row r="131" spans="1:15" s="2" customFormat="1" ht="19.649999999999999" customHeight="1">
      <c r="A131" s="72"/>
      <c r="B131" s="66" t="s">
        <v>250</v>
      </c>
      <c r="C131" s="66" t="s">
        <v>267</v>
      </c>
      <c r="D131" s="73">
        <v>102.16500000000001</v>
      </c>
      <c r="E131" s="73">
        <v>-0.70000000000000095</v>
      </c>
      <c r="F131" s="93">
        <f t="shared" si="15"/>
        <v>0.15884602826624375</v>
      </c>
      <c r="G131" s="75">
        <v>2.33234190763456</v>
      </c>
      <c r="H131" s="76">
        <v>120.331</v>
      </c>
      <c r="I131" s="73">
        <v>18.166</v>
      </c>
      <c r="J131" s="93">
        <f t="shared" si="12"/>
        <v>0.17248368420826302</v>
      </c>
      <c r="K131" s="94">
        <f t="shared" si="16"/>
        <v>1.3637655942019267E-2</v>
      </c>
      <c r="L131" s="77">
        <v>130.78</v>
      </c>
      <c r="M131" s="73">
        <v>10.449</v>
      </c>
      <c r="N131" s="93">
        <f t="shared" si="13"/>
        <v>0.16048634307606599</v>
      </c>
      <c r="O131" s="98">
        <f t="shared" si="14"/>
        <v>-1.1997341132197026E-2</v>
      </c>
    </row>
    <row r="132" spans="1:15" s="2" customFormat="1" ht="19.649999999999999" customHeight="1">
      <c r="A132" s="78" t="s">
        <v>225</v>
      </c>
      <c r="B132" s="79"/>
      <c r="C132" s="79"/>
      <c r="D132" s="80">
        <f>SUM(D126:D131)</f>
        <v>643.17000000000007</v>
      </c>
      <c r="E132" s="80">
        <f>SUM(E126:E131)</f>
        <v>-107.54300000000001</v>
      </c>
      <c r="F132" s="81">
        <v>100</v>
      </c>
      <c r="G132" s="82"/>
      <c r="H132" s="80">
        <f t="shared" ref="H132:I132" si="17">SUM(H126:H131)</f>
        <v>697.63700000000006</v>
      </c>
      <c r="I132" s="80">
        <f t="shared" si="17"/>
        <v>54.466999999999999</v>
      </c>
      <c r="J132" s="81">
        <v>100</v>
      </c>
      <c r="K132" s="82"/>
      <c r="L132" s="80">
        <f t="shared" ref="L132:M132" si="18">SUM(L126:L131)</f>
        <v>814.89799999999991</v>
      </c>
      <c r="M132" s="80">
        <f t="shared" si="18"/>
        <v>117.26099999999998</v>
      </c>
      <c r="N132" s="81">
        <v>100</v>
      </c>
      <c r="O132" s="85"/>
    </row>
    <row r="133" spans="1:15" s="2" customFormat="1" ht="11.1" customHeight="1">
      <c r="A133" s="86"/>
      <c r="B133" s="86"/>
      <c r="C133" s="87"/>
      <c r="D133" s="86"/>
      <c r="E133" s="86"/>
      <c r="F133" s="87"/>
      <c r="G133" s="88"/>
      <c r="H133" s="89"/>
      <c r="I133" s="86"/>
      <c r="J133" s="87"/>
      <c r="K133" s="88"/>
      <c r="L133" s="86"/>
      <c r="M133" s="86"/>
      <c r="N133" s="87"/>
      <c r="O133" s="87"/>
    </row>
    <row r="134" spans="1:15" s="2" customFormat="1" ht="19.649999999999999" customHeight="1">
      <c r="A134" s="65" t="s">
        <v>137</v>
      </c>
      <c r="B134" s="66" t="s">
        <v>222</v>
      </c>
      <c r="C134" s="66" t="s">
        <v>137</v>
      </c>
      <c r="D134" s="67">
        <v>85.878</v>
      </c>
      <c r="E134" s="67">
        <v>15.015000000000001</v>
      </c>
      <c r="F134" s="68">
        <v>34.525207043499201</v>
      </c>
      <c r="G134" s="69">
        <v>7.4670034397098703</v>
      </c>
      <c r="H134" s="70">
        <v>75.415000000000006</v>
      </c>
      <c r="I134" s="67">
        <v>-10.462999999999999</v>
      </c>
      <c r="J134" s="68">
        <v>29.1448799848508</v>
      </c>
      <c r="K134" s="69">
        <v>-5.3803270586484704</v>
      </c>
      <c r="L134" s="71">
        <v>63.232999999999997</v>
      </c>
      <c r="M134" s="67">
        <v>-12.182</v>
      </c>
      <c r="N134" s="68">
        <v>29.6274604431492</v>
      </c>
      <c r="O134" s="68">
        <v>0.482580458298418</v>
      </c>
    </row>
    <row r="135" spans="1:15" s="2" customFormat="1" ht="19.649999999999999" customHeight="1">
      <c r="A135" s="72"/>
      <c r="B135" s="66" t="s">
        <v>223</v>
      </c>
      <c r="C135" s="66" t="s">
        <v>268</v>
      </c>
      <c r="D135" s="73"/>
      <c r="E135" s="73"/>
      <c r="F135" s="74"/>
      <c r="G135" s="75"/>
      <c r="H135" s="76">
        <v>43.781999999999996</v>
      </c>
      <c r="I135" s="73">
        <v>43.781999999999996</v>
      </c>
      <c r="J135" s="74">
        <v>16.919991188712299</v>
      </c>
      <c r="K135" s="75">
        <v>16.919991188712299</v>
      </c>
      <c r="L135" s="77">
        <v>48.831000000000003</v>
      </c>
      <c r="M135" s="73">
        <v>5.0490000000000004</v>
      </c>
      <c r="N135" s="74">
        <v>22.879485725798499</v>
      </c>
      <c r="O135" s="92">
        <v>5.9594945370862504</v>
      </c>
    </row>
    <row r="136" spans="1:15" s="2" customFormat="1" ht="19.649999999999999" customHeight="1">
      <c r="A136" s="72"/>
      <c r="B136" s="66" t="s">
        <v>226</v>
      </c>
      <c r="C136" s="66" t="s">
        <v>269</v>
      </c>
      <c r="D136" s="67">
        <v>111.864</v>
      </c>
      <c r="E136" s="67">
        <v>12.116</v>
      </c>
      <c r="F136" s="68">
        <v>44.972260191364498</v>
      </c>
      <c r="G136" s="69">
        <v>6.8846588610400303</v>
      </c>
      <c r="H136" s="70">
        <v>91.665000000000006</v>
      </c>
      <c r="I136" s="67">
        <v>-20.199000000000002</v>
      </c>
      <c r="J136" s="68">
        <v>35.424854787659598</v>
      </c>
      <c r="K136" s="69">
        <v>-9.5474054037049196</v>
      </c>
      <c r="L136" s="71">
        <v>70.747</v>
      </c>
      <c r="M136" s="67">
        <v>-20.917999999999999</v>
      </c>
      <c r="N136" s="68">
        <v>33.148102161394803</v>
      </c>
      <c r="O136" s="68">
        <v>-2.2767526262647899</v>
      </c>
    </row>
    <row r="137" spans="1:15" s="2" customFormat="1" ht="19.649999999999999" customHeight="1">
      <c r="A137" s="72"/>
      <c r="B137" s="66" t="s">
        <v>249</v>
      </c>
      <c r="C137" s="66" t="s">
        <v>270</v>
      </c>
      <c r="D137" s="73">
        <v>50.997999999999998</v>
      </c>
      <c r="E137" s="73">
        <v>-40.281999999999996</v>
      </c>
      <c r="F137" s="74">
        <v>20.502532765136301</v>
      </c>
      <c r="G137" s="75">
        <v>-14.351662300749901</v>
      </c>
      <c r="H137" s="76">
        <v>47.896999999999998</v>
      </c>
      <c r="I137" s="73">
        <v>-3.101</v>
      </c>
      <c r="J137" s="74">
        <v>18.5102740387774</v>
      </c>
      <c r="K137" s="75">
        <v>-1.99225872635889</v>
      </c>
      <c r="L137" s="77">
        <v>30.616</v>
      </c>
      <c r="M137" s="73">
        <v>-17.280999999999999</v>
      </c>
      <c r="N137" s="74">
        <v>14.344951669657499</v>
      </c>
      <c r="O137" s="74">
        <v>-4.1653223691198598</v>
      </c>
    </row>
    <row r="138" spans="1:15" s="2" customFormat="1" ht="19.649999999999999" customHeight="1">
      <c r="A138" s="78" t="s">
        <v>225</v>
      </c>
      <c r="B138" s="79"/>
      <c r="C138" s="79"/>
      <c r="D138" s="80">
        <v>248.74</v>
      </c>
      <c r="E138" s="80">
        <v>-13.151</v>
      </c>
      <c r="F138" s="81">
        <v>100</v>
      </c>
      <c r="G138" s="82"/>
      <c r="H138" s="83">
        <v>258.75900000000001</v>
      </c>
      <c r="I138" s="80">
        <v>10.019</v>
      </c>
      <c r="J138" s="81">
        <v>100</v>
      </c>
      <c r="K138" s="82"/>
      <c r="L138" s="84">
        <v>213.42699999999999</v>
      </c>
      <c r="M138" s="80">
        <v>-45.332000000000001</v>
      </c>
      <c r="N138" s="81">
        <v>100</v>
      </c>
      <c r="O138" s="85"/>
    </row>
    <row r="139" spans="1:15" s="2" customFormat="1" ht="11.1" customHeight="1">
      <c r="A139" s="86"/>
      <c r="B139" s="86"/>
      <c r="C139" s="87"/>
      <c r="D139" s="86"/>
      <c r="E139" s="86"/>
      <c r="F139" s="87"/>
      <c r="G139" s="88"/>
      <c r="H139" s="89"/>
      <c r="I139" s="86"/>
      <c r="J139" s="87"/>
      <c r="K139" s="88"/>
      <c r="L139" s="86"/>
      <c r="M139" s="86"/>
      <c r="N139" s="87"/>
      <c r="O139" s="87"/>
    </row>
    <row r="140" spans="1:15" s="2" customFormat="1" ht="19.649999999999999" customHeight="1">
      <c r="A140" s="65" t="s">
        <v>139</v>
      </c>
      <c r="B140" s="66" t="s">
        <v>222</v>
      </c>
      <c r="C140" s="66" t="s">
        <v>139</v>
      </c>
      <c r="D140" s="67">
        <v>243.208</v>
      </c>
      <c r="E140" s="67">
        <v>44.348999999999997</v>
      </c>
      <c r="F140" s="68">
        <v>18.302430184771701</v>
      </c>
      <c r="G140" s="69">
        <v>-2.5937587582452801</v>
      </c>
      <c r="H140" s="70">
        <v>271.04300000000001</v>
      </c>
      <c r="I140" s="67">
        <v>27.835000000000001</v>
      </c>
      <c r="J140" s="68">
        <v>19.619301171470099</v>
      </c>
      <c r="K140" s="69">
        <v>1.3168709866983901</v>
      </c>
      <c r="L140" s="71">
        <v>204.61</v>
      </c>
      <c r="M140" s="67">
        <v>-66.433000000000007</v>
      </c>
      <c r="N140" s="68">
        <v>12.5436954152153</v>
      </c>
      <c r="O140" s="68">
        <v>-7.0756057562548298</v>
      </c>
    </row>
    <row r="141" spans="1:15" s="2" customFormat="1" ht="19.649999999999999" customHeight="1">
      <c r="A141" s="72"/>
      <c r="B141" s="66" t="s">
        <v>223</v>
      </c>
      <c r="C141" s="66" t="s">
        <v>139</v>
      </c>
      <c r="D141" s="73">
        <v>617.50800000000004</v>
      </c>
      <c r="E141" s="73">
        <v>310.34800000000001</v>
      </c>
      <c r="F141" s="74">
        <v>46.4700875733446</v>
      </c>
      <c r="G141" s="75">
        <v>14.1935831368489</v>
      </c>
      <c r="H141" s="76">
        <v>518.84100000000001</v>
      </c>
      <c r="I141" s="73">
        <v>-98.667000000000002</v>
      </c>
      <c r="J141" s="74">
        <v>37.556025571981998</v>
      </c>
      <c r="K141" s="75">
        <v>-8.9140620013626499</v>
      </c>
      <c r="L141" s="77">
        <v>774.45699999999999</v>
      </c>
      <c r="M141" s="90">
        <v>255.61600000000001</v>
      </c>
      <c r="N141" s="74">
        <v>47.478386785501002</v>
      </c>
      <c r="O141" s="74">
        <v>9.9223612135190198</v>
      </c>
    </row>
    <row r="142" spans="1:15" s="2" customFormat="1" ht="19.649999999999999" customHeight="1">
      <c r="A142" s="72"/>
      <c r="B142" s="66" t="s">
        <v>226</v>
      </c>
      <c r="C142" s="66" t="s">
        <v>139</v>
      </c>
      <c r="D142" s="67">
        <v>161.477</v>
      </c>
      <c r="E142" s="67">
        <v>38.313000000000002</v>
      </c>
      <c r="F142" s="68">
        <v>12.151826909256201</v>
      </c>
      <c r="G142" s="69">
        <v>-0.79029899391009195</v>
      </c>
      <c r="H142" s="70">
        <v>146.86199999999999</v>
      </c>
      <c r="I142" s="67">
        <v>-14.615</v>
      </c>
      <c r="J142" s="68">
        <v>10.630526553515301</v>
      </c>
      <c r="K142" s="69">
        <v>-1.5213003557409199</v>
      </c>
      <c r="L142" s="71">
        <v>149.59399999999999</v>
      </c>
      <c r="M142" s="67">
        <v>2.7320000000000002</v>
      </c>
      <c r="N142" s="68">
        <v>9.17091819531651</v>
      </c>
      <c r="O142" s="68">
        <v>-1.45960835819876</v>
      </c>
    </row>
    <row r="143" spans="1:15" s="2" customFormat="1" ht="19.649999999999999" customHeight="1">
      <c r="A143" s="72"/>
      <c r="B143" s="66" t="s">
        <v>234</v>
      </c>
      <c r="C143" s="66" t="s">
        <v>139</v>
      </c>
      <c r="D143" s="73">
        <v>79.197000000000003</v>
      </c>
      <c r="E143" s="73">
        <v>1.0049999999999999</v>
      </c>
      <c r="F143" s="74">
        <v>5.95990906279137</v>
      </c>
      <c r="G143" s="75">
        <v>-2.2565398071737</v>
      </c>
      <c r="H143" s="76">
        <v>98.828999999999994</v>
      </c>
      <c r="I143" s="73">
        <v>19.632000000000001</v>
      </c>
      <c r="J143" s="74">
        <v>7.1536837899345</v>
      </c>
      <c r="K143" s="75">
        <v>1.19377472714313</v>
      </c>
      <c r="L143" s="77">
        <v>77.028999999999996</v>
      </c>
      <c r="M143" s="73">
        <v>-21.8</v>
      </c>
      <c r="N143" s="74">
        <v>4.7222927234182901</v>
      </c>
      <c r="O143" s="74">
        <v>-2.43139106651621</v>
      </c>
    </row>
    <row r="144" spans="1:15" s="2" customFormat="1" ht="19.649999999999999" customHeight="1">
      <c r="A144" s="72"/>
      <c r="B144" s="66" t="s">
        <v>236</v>
      </c>
      <c r="C144" s="66" t="s">
        <v>139</v>
      </c>
      <c r="D144" s="67">
        <v>45.996000000000002</v>
      </c>
      <c r="E144" s="67">
        <v>-93.034000000000006</v>
      </c>
      <c r="F144" s="68">
        <v>3.46139345243067</v>
      </c>
      <c r="G144" s="69">
        <v>-11.147938530268901</v>
      </c>
      <c r="H144" s="70">
        <v>67.614000000000004</v>
      </c>
      <c r="I144" s="67">
        <v>21.617999999999999</v>
      </c>
      <c r="J144" s="68">
        <v>4.8942028733735201</v>
      </c>
      <c r="K144" s="69">
        <v>1.4328094209428399</v>
      </c>
      <c r="L144" s="71">
        <v>92.813000000000002</v>
      </c>
      <c r="M144" s="67">
        <v>25.199000000000002</v>
      </c>
      <c r="N144" s="68">
        <v>5.6899369658001699</v>
      </c>
      <c r="O144" s="68">
        <v>0.79573409242665505</v>
      </c>
    </row>
    <row r="145" spans="1:15" s="2" customFormat="1" ht="19.649999999999999" customHeight="1">
      <c r="A145" s="72"/>
      <c r="B145" s="66" t="s">
        <v>237</v>
      </c>
      <c r="C145" s="66" t="s">
        <v>271</v>
      </c>
      <c r="D145" s="73">
        <v>56.83</v>
      </c>
      <c r="E145" s="73">
        <v>56.83</v>
      </c>
      <c r="F145" s="74">
        <v>4.2766977541880902</v>
      </c>
      <c r="G145" s="75">
        <v>4.2766977541880902</v>
      </c>
      <c r="H145" s="76">
        <v>81.994</v>
      </c>
      <c r="I145" s="73">
        <v>25.164000000000001</v>
      </c>
      <c r="J145" s="74">
        <v>5.9350914070959897</v>
      </c>
      <c r="K145" s="75">
        <v>1.6583936529079</v>
      </c>
      <c r="L145" s="77">
        <v>127.145</v>
      </c>
      <c r="M145" s="73">
        <v>45.151000000000003</v>
      </c>
      <c r="N145" s="74">
        <v>7.7946735426789697</v>
      </c>
      <c r="O145" s="74">
        <v>1.85958213558298</v>
      </c>
    </row>
    <row r="146" spans="1:15" s="2" customFormat="1" ht="19.649999999999999" customHeight="1">
      <c r="A146" s="72"/>
      <c r="B146" s="66" t="s">
        <v>272</v>
      </c>
      <c r="C146" s="66" t="s">
        <v>139</v>
      </c>
      <c r="D146" s="67">
        <v>124.613</v>
      </c>
      <c r="E146" s="67">
        <v>19.366</v>
      </c>
      <c r="F146" s="68">
        <v>9.3776550632173095</v>
      </c>
      <c r="G146" s="69">
        <v>-1.6817448014390901</v>
      </c>
      <c r="H146" s="70">
        <v>196.32900000000001</v>
      </c>
      <c r="I146" s="67">
        <v>71.715999999999994</v>
      </c>
      <c r="J146" s="68">
        <v>14.211168632628601</v>
      </c>
      <c r="K146" s="69">
        <v>4.8335135694112799</v>
      </c>
      <c r="L146" s="71">
        <v>205.53</v>
      </c>
      <c r="M146" s="67">
        <v>9.2010000000000005</v>
      </c>
      <c r="N146" s="68">
        <v>12.6000963720697</v>
      </c>
      <c r="O146" s="68">
        <v>-1.6110722605588399</v>
      </c>
    </row>
    <row r="147" spans="1:15" s="2" customFormat="1" ht="19.649999999999999" customHeight="1">
      <c r="A147" s="78" t="s">
        <v>225</v>
      </c>
      <c r="B147" s="79"/>
      <c r="C147" s="79"/>
      <c r="D147" s="80">
        <v>1328.829</v>
      </c>
      <c r="E147" s="80">
        <v>377.17700000000002</v>
      </c>
      <c r="F147" s="81">
        <v>99.999999999999901</v>
      </c>
      <c r="G147" s="82"/>
      <c r="H147" s="83">
        <v>1381.5119999999999</v>
      </c>
      <c r="I147" s="80">
        <v>52.683</v>
      </c>
      <c r="J147" s="81">
        <v>99.999999999999901</v>
      </c>
      <c r="K147" s="82"/>
      <c r="L147" s="84">
        <v>1631.1780000000001</v>
      </c>
      <c r="M147" s="80">
        <v>249.666</v>
      </c>
      <c r="N147" s="81">
        <v>99.999999999999901</v>
      </c>
      <c r="O147" s="85"/>
    </row>
    <row r="148" spans="1:15" s="2" customFormat="1" ht="11.1" customHeight="1">
      <c r="A148" s="86"/>
      <c r="B148" s="86"/>
      <c r="C148" s="87"/>
      <c r="D148" s="86"/>
      <c r="E148" s="86"/>
      <c r="F148" s="87"/>
      <c r="G148" s="88"/>
      <c r="H148" s="89"/>
      <c r="I148" s="86"/>
      <c r="J148" s="87"/>
      <c r="K148" s="88"/>
      <c r="L148" s="86"/>
      <c r="M148" s="86"/>
      <c r="N148" s="87"/>
      <c r="O148" s="87"/>
    </row>
    <row r="149" spans="1:15" s="2" customFormat="1" ht="19.649999999999999" customHeight="1">
      <c r="A149" s="65" t="s">
        <v>273</v>
      </c>
      <c r="B149" s="66" t="s">
        <v>222</v>
      </c>
      <c r="C149" s="66" t="s">
        <v>274</v>
      </c>
      <c r="D149" s="73">
        <v>156.357</v>
      </c>
      <c r="E149" s="73">
        <v>10.861000000000001</v>
      </c>
      <c r="F149" s="99">
        <f>D149/D$154</f>
        <v>0.19480679668986553</v>
      </c>
      <c r="G149" s="75">
        <v>-0.28641509410913502</v>
      </c>
      <c r="H149" s="76">
        <v>163.16300000000001</v>
      </c>
      <c r="I149" s="73">
        <v>6.806</v>
      </c>
      <c r="J149" s="99">
        <f t="shared" ref="J149:J153" si="19">H149/H$154</f>
        <v>0.19062300659153733</v>
      </c>
      <c r="K149" s="100">
        <f>J149-F149</f>
        <v>-4.1837900983281995E-3</v>
      </c>
      <c r="L149" s="77">
        <v>154.13999999999999</v>
      </c>
      <c r="M149" s="73">
        <v>-9.0229999999999997</v>
      </c>
      <c r="N149" s="99">
        <f t="shared" ref="N149:N153" si="20">L149/L$154</f>
        <v>0.18739605318186678</v>
      </c>
      <c r="O149" s="101">
        <f t="shared" ref="O149:O153" si="21">N149-J149</f>
        <v>-3.2269534096705521E-3</v>
      </c>
    </row>
    <row r="150" spans="1:15" s="2" customFormat="1" ht="19.649999999999999" customHeight="1">
      <c r="A150" s="72"/>
      <c r="B150" s="66" t="s">
        <v>223</v>
      </c>
      <c r="C150" s="66" t="s">
        <v>153</v>
      </c>
      <c r="D150" s="67">
        <v>178.244</v>
      </c>
      <c r="E150" s="67">
        <v>63.933999999999997</v>
      </c>
      <c r="F150" s="99">
        <f t="shared" ref="F150:F153" si="22">D150/D$154</f>
        <v>0.22207603541375437</v>
      </c>
      <c r="G150" s="69">
        <v>6.4964457028535803</v>
      </c>
      <c r="H150" s="70">
        <v>122.545</v>
      </c>
      <c r="I150" s="67">
        <v>-55.698999999999998</v>
      </c>
      <c r="J150" s="99">
        <f t="shared" si="19"/>
        <v>0.14316907842317156</v>
      </c>
      <c r="K150" s="100">
        <f t="shared" ref="K150:K153" si="23">J150-F150</f>
        <v>-7.8906956990582811E-2</v>
      </c>
      <c r="L150" s="71">
        <v>148.06200000000001</v>
      </c>
      <c r="M150" s="67">
        <v>25.516999999999999</v>
      </c>
      <c r="N150" s="99">
        <f t="shared" si="20"/>
        <v>0.18000671095246895</v>
      </c>
      <c r="O150" s="101">
        <f t="shared" si="21"/>
        <v>3.6837632529297393E-2</v>
      </c>
    </row>
    <row r="151" spans="1:15" s="2" customFormat="1" ht="19.649999999999999" customHeight="1">
      <c r="A151" s="72"/>
      <c r="B151" s="66" t="s">
        <v>226</v>
      </c>
      <c r="C151" s="66" t="s">
        <v>275</v>
      </c>
      <c r="D151" s="73">
        <v>244.49600000000001</v>
      </c>
      <c r="E151" s="73">
        <v>21.832999999999998</v>
      </c>
      <c r="F151" s="99">
        <f t="shared" si="22"/>
        <v>0.30462008457239115</v>
      </c>
      <c r="G151" s="75">
        <v>0.193974346322936</v>
      </c>
      <c r="H151" s="76">
        <v>252.744</v>
      </c>
      <c r="I151" s="73">
        <v>8.2479999999999993</v>
      </c>
      <c r="J151" s="99">
        <f t="shared" si="19"/>
        <v>0.2952803097391658</v>
      </c>
      <c r="K151" s="100">
        <f t="shared" si="23"/>
        <v>-9.339774833225345E-3</v>
      </c>
      <c r="L151" s="77">
        <v>253.893</v>
      </c>
      <c r="M151" s="73">
        <v>1.149</v>
      </c>
      <c r="N151" s="99">
        <f t="shared" si="20"/>
        <v>0.30867098826069617</v>
      </c>
      <c r="O151" s="101">
        <f t="shared" si="21"/>
        <v>1.3390678521530364E-2</v>
      </c>
    </row>
    <row r="152" spans="1:15" s="2" customFormat="1" ht="19.649999999999999" customHeight="1">
      <c r="A152" s="72"/>
      <c r="B152" s="66" t="s">
        <v>235</v>
      </c>
      <c r="C152" s="66" t="s">
        <v>276</v>
      </c>
      <c r="D152" s="67">
        <v>124.83199999999999</v>
      </c>
      <c r="E152" s="67">
        <v>-39.249000000000002</v>
      </c>
      <c r="F152" s="99">
        <f t="shared" si="22"/>
        <v>0.15552947449995388</v>
      </c>
      <c r="G152" s="69">
        <v>-6.57086484777924</v>
      </c>
      <c r="H152" s="70">
        <v>187.91399999999999</v>
      </c>
      <c r="I152" s="67">
        <v>63.082000000000001</v>
      </c>
      <c r="J152" s="99">
        <f t="shared" si="19"/>
        <v>0.21953955039219761</v>
      </c>
      <c r="K152" s="100">
        <f t="shared" si="23"/>
        <v>6.4010075892243723E-2</v>
      </c>
      <c r="L152" s="71">
        <v>154.78</v>
      </c>
      <c r="M152" s="67">
        <v>-33.134</v>
      </c>
      <c r="N152" s="99">
        <f t="shared" si="20"/>
        <v>0.18817413462754212</v>
      </c>
      <c r="O152" s="101">
        <f t="shared" si="21"/>
        <v>-3.1365415764655485E-2</v>
      </c>
    </row>
    <row r="153" spans="1:15" s="2" customFormat="1" ht="19.649999999999999" customHeight="1">
      <c r="A153" s="72"/>
      <c r="B153" s="66" t="s">
        <v>229</v>
      </c>
      <c r="C153" s="66" t="s">
        <v>277</v>
      </c>
      <c r="D153" s="73">
        <v>98.697000000000003</v>
      </c>
      <c r="E153" s="73">
        <v>21.95</v>
      </c>
      <c r="F153" s="99">
        <f t="shared" si="22"/>
        <v>0.12296760882403511</v>
      </c>
      <c r="G153" s="75">
        <v>1.81691524312413</v>
      </c>
      <c r="H153" s="76">
        <v>129.58000000000001</v>
      </c>
      <c r="I153" s="73">
        <v>30.882999999999999</v>
      </c>
      <c r="J153" s="99">
        <f t="shared" si="19"/>
        <v>0.1513880548539277</v>
      </c>
      <c r="K153" s="100">
        <f t="shared" si="23"/>
        <v>2.842044602989259E-2</v>
      </c>
      <c r="L153" s="77">
        <v>111.661</v>
      </c>
      <c r="M153" s="73">
        <v>-17.919</v>
      </c>
      <c r="N153" s="99">
        <f t="shared" si="20"/>
        <v>0.1357521129774259</v>
      </c>
      <c r="O153" s="102">
        <f t="shared" si="21"/>
        <v>-1.5635941876501802E-2</v>
      </c>
    </row>
    <row r="154" spans="1:15" s="2" customFormat="1" ht="19.649999999999999" customHeight="1">
      <c r="A154" s="78" t="s">
        <v>225</v>
      </c>
      <c r="B154" s="79"/>
      <c r="C154" s="79"/>
      <c r="D154" s="80">
        <f>SUM(D149:D153)</f>
        <v>802.62599999999998</v>
      </c>
      <c r="E154" s="80">
        <f>SUM(E149:E153)</f>
        <v>79.328999999999994</v>
      </c>
      <c r="F154" s="81">
        <v>100</v>
      </c>
      <c r="G154" s="82"/>
      <c r="H154" s="80">
        <f t="shared" ref="H154:I154" si="24">SUM(H149:H153)</f>
        <v>855.94600000000003</v>
      </c>
      <c r="I154" s="80">
        <f t="shared" si="24"/>
        <v>53.319999999999993</v>
      </c>
      <c r="J154" s="81">
        <v>100</v>
      </c>
      <c r="K154" s="82"/>
      <c r="L154" s="80">
        <f t="shared" ref="L154:M154" si="25">SUM(L149:L153)</f>
        <v>822.53600000000006</v>
      </c>
      <c r="M154" s="80">
        <f t="shared" si="25"/>
        <v>-33.409999999999997</v>
      </c>
      <c r="N154" s="81">
        <v>100</v>
      </c>
      <c r="O154" s="85"/>
    </row>
    <row r="155" spans="1:15" s="2" customFormat="1" ht="11.1" customHeight="1">
      <c r="A155" s="86"/>
      <c r="B155" s="86"/>
      <c r="C155" s="87"/>
      <c r="D155" s="86"/>
      <c r="E155" s="86"/>
      <c r="F155" s="87"/>
      <c r="G155" s="88"/>
      <c r="H155" s="89"/>
      <c r="I155" s="86"/>
      <c r="J155" s="87"/>
      <c r="K155" s="88"/>
      <c r="L155" s="86"/>
      <c r="M155" s="86"/>
      <c r="N155" s="87"/>
      <c r="O155" s="87"/>
    </row>
    <row r="156" spans="1:15" s="2" customFormat="1" ht="19.649999999999999" customHeight="1">
      <c r="A156" s="65" t="s">
        <v>143</v>
      </c>
      <c r="B156" s="66" t="s">
        <v>222</v>
      </c>
      <c r="C156" s="66" t="s">
        <v>143</v>
      </c>
      <c r="D156" s="67">
        <v>77.445999999999998</v>
      </c>
      <c r="E156" s="67">
        <v>1.534</v>
      </c>
      <c r="F156" s="68">
        <v>5.5544000722934097</v>
      </c>
      <c r="G156" s="69">
        <v>-0.48192666798518902</v>
      </c>
      <c r="H156" s="70">
        <v>100.91</v>
      </c>
      <c r="I156" s="67">
        <v>23.463999999999999</v>
      </c>
      <c r="J156" s="68">
        <v>7.1723183056526301</v>
      </c>
      <c r="K156" s="69">
        <v>1.6179182333592299</v>
      </c>
      <c r="L156" s="71">
        <v>119.244</v>
      </c>
      <c r="M156" s="67">
        <v>18.334</v>
      </c>
      <c r="N156" s="68">
        <v>7.57730671494358</v>
      </c>
      <c r="O156" s="68">
        <v>0.40498840929094598</v>
      </c>
    </row>
    <row r="157" spans="1:15" s="2" customFormat="1" ht="19.649999999999999" customHeight="1">
      <c r="A157" s="72"/>
      <c r="B157" s="66" t="s">
        <v>223</v>
      </c>
      <c r="C157" s="66" t="s">
        <v>143</v>
      </c>
      <c r="D157" s="73">
        <v>428.74400000000003</v>
      </c>
      <c r="E157" s="73">
        <v>136.23099999999999</v>
      </c>
      <c r="F157" s="74">
        <v>30.7493699428681</v>
      </c>
      <c r="G157" s="75">
        <v>7.4894895052678301</v>
      </c>
      <c r="H157" s="76">
        <v>343.07600000000002</v>
      </c>
      <c r="I157" s="73">
        <v>-85.668000000000006</v>
      </c>
      <c r="J157" s="74">
        <v>24.3846028642363</v>
      </c>
      <c r="K157" s="75">
        <v>-6.3647670786318402</v>
      </c>
      <c r="L157" s="77">
        <v>460.19200000000001</v>
      </c>
      <c r="M157" s="73">
        <v>117.116</v>
      </c>
      <c r="N157" s="74">
        <v>29.242695077012801</v>
      </c>
      <c r="O157" s="74">
        <v>4.8580922127765298</v>
      </c>
    </row>
    <row r="158" spans="1:15" s="2" customFormat="1" ht="19.649999999999999" customHeight="1">
      <c r="A158" s="72"/>
      <c r="B158" s="66" t="s">
        <v>232</v>
      </c>
      <c r="C158" s="66" t="s">
        <v>143</v>
      </c>
      <c r="D158" s="67">
        <v>207.28</v>
      </c>
      <c r="E158" s="67">
        <v>59.453000000000003</v>
      </c>
      <c r="F158" s="68">
        <v>14.8660492082868</v>
      </c>
      <c r="G158" s="69">
        <v>3.1112268740686799</v>
      </c>
      <c r="H158" s="70">
        <v>245.744</v>
      </c>
      <c r="I158" s="67">
        <v>38.463999999999999</v>
      </c>
      <c r="J158" s="68">
        <v>17.4665958745843</v>
      </c>
      <c r="K158" s="69">
        <v>2.6005466662975198</v>
      </c>
      <c r="L158" s="71">
        <v>233.99600000000001</v>
      </c>
      <c r="M158" s="67">
        <v>-11.747999999999999</v>
      </c>
      <c r="N158" s="68">
        <v>14.8691712964169</v>
      </c>
      <c r="O158" s="68">
        <v>-2.5974245781673799</v>
      </c>
    </row>
    <row r="159" spans="1:15" s="2" customFormat="1" ht="19.649999999999999" customHeight="1">
      <c r="A159" s="72"/>
      <c r="B159" s="66" t="s">
        <v>226</v>
      </c>
      <c r="C159" s="66" t="s">
        <v>143</v>
      </c>
      <c r="D159" s="73">
        <v>224.44499999999999</v>
      </c>
      <c r="E159" s="73">
        <v>-28.003</v>
      </c>
      <c r="F159" s="74">
        <v>16.097117013479</v>
      </c>
      <c r="G159" s="75">
        <v>-3.97689780538827</v>
      </c>
      <c r="H159" s="76">
        <v>238.35900000000001</v>
      </c>
      <c r="I159" s="73">
        <v>13.914</v>
      </c>
      <c r="J159" s="74">
        <v>16.941696749747901</v>
      </c>
      <c r="K159" s="75">
        <v>0.84457973626886196</v>
      </c>
      <c r="L159" s="77">
        <v>237.16</v>
      </c>
      <c r="M159" s="73">
        <v>-1.1990000000000001</v>
      </c>
      <c r="N159" s="74">
        <v>15.070226263091</v>
      </c>
      <c r="O159" s="74">
        <v>-1.8714704866568901</v>
      </c>
    </row>
    <row r="160" spans="1:15" s="2" customFormat="1" ht="19.649999999999999" customHeight="1">
      <c r="A160" s="72"/>
      <c r="B160" s="66" t="s">
        <v>234</v>
      </c>
      <c r="C160" s="66" t="s">
        <v>143</v>
      </c>
      <c r="D160" s="67">
        <v>158.995</v>
      </c>
      <c r="E160" s="67">
        <v>28.416</v>
      </c>
      <c r="F160" s="68">
        <v>11.4030658716304</v>
      </c>
      <c r="G160" s="69">
        <v>1.0197600778318301</v>
      </c>
      <c r="H160" s="70">
        <v>162.85900000000001</v>
      </c>
      <c r="I160" s="67">
        <v>3.8639999999999999</v>
      </c>
      <c r="J160" s="68">
        <v>11.5754294613049</v>
      </c>
      <c r="K160" s="69">
        <v>0.17236358967452001</v>
      </c>
      <c r="L160" s="71">
        <v>189.196</v>
      </c>
      <c r="M160" s="67">
        <v>26.337</v>
      </c>
      <c r="N160" s="68">
        <v>12.0223753081116</v>
      </c>
      <c r="O160" s="68">
        <v>0.44694584680670102</v>
      </c>
    </row>
    <row r="161" spans="1:15" s="2" customFormat="1" ht="19.649999999999999" customHeight="1">
      <c r="A161" s="72"/>
      <c r="B161" s="66" t="s">
        <v>236</v>
      </c>
      <c r="C161" s="66" t="s">
        <v>143</v>
      </c>
      <c r="D161" s="73">
        <v>89.495999999999995</v>
      </c>
      <c r="E161" s="73">
        <v>-86.149000000000001</v>
      </c>
      <c r="F161" s="74">
        <v>6.41862186387897</v>
      </c>
      <c r="G161" s="75">
        <v>-7.5482161893436297</v>
      </c>
      <c r="H161" s="76">
        <v>98.495000000000005</v>
      </c>
      <c r="I161" s="73">
        <v>8.9990000000000006</v>
      </c>
      <c r="J161" s="74">
        <v>7.0006688288103902</v>
      </c>
      <c r="K161" s="75">
        <v>0.58204696493141606</v>
      </c>
      <c r="L161" s="77">
        <v>110.497</v>
      </c>
      <c r="M161" s="73">
        <v>12.002000000000001</v>
      </c>
      <c r="N161" s="74">
        <v>7.0214825071376401</v>
      </c>
      <c r="O161" s="74">
        <v>2.0813678327252599E-2</v>
      </c>
    </row>
    <row r="162" spans="1:15" s="2" customFormat="1" ht="19.649999999999999" customHeight="1">
      <c r="A162" s="72"/>
      <c r="B162" s="66" t="s">
        <v>272</v>
      </c>
      <c r="C162" s="66" t="s">
        <v>143</v>
      </c>
      <c r="D162" s="67">
        <v>207.91200000000001</v>
      </c>
      <c r="E162" s="67">
        <v>25.25</v>
      </c>
      <c r="F162" s="68">
        <v>14.9113760275633</v>
      </c>
      <c r="G162" s="69">
        <v>0.38656420554874099</v>
      </c>
      <c r="H162" s="70">
        <v>217.494</v>
      </c>
      <c r="I162" s="67">
        <v>9.5820000000000007</v>
      </c>
      <c r="J162" s="68">
        <v>15.458687915663599</v>
      </c>
      <c r="K162" s="69">
        <v>0.54731188810030496</v>
      </c>
      <c r="L162" s="71">
        <v>223.41399999999999</v>
      </c>
      <c r="M162" s="67">
        <v>5.92</v>
      </c>
      <c r="N162" s="68">
        <v>14.1967428332864</v>
      </c>
      <c r="O162" s="68">
        <v>-1.2619450823771901</v>
      </c>
    </row>
    <row r="163" spans="1:15" s="2" customFormat="1" ht="19.649999999999999" customHeight="1">
      <c r="A163" s="78" t="s">
        <v>225</v>
      </c>
      <c r="B163" s="79"/>
      <c r="C163" s="79"/>
      <c r="D163" s="80">
        <v>1394.318</v>
      </c>
      <c r="E163" s="80">
        <v>136.732</v>
      </c>
      <c r="F163" s="81">
        <v>100</v>
      </c>
      <c r="G163" s="82"/>
      <c r="H163" s="83">
        <v>1406.9369999999999</v>
      </c>
      <c r="I163" s="80">
        <v>12.619</v>
      </c>
      <c r="J163" s="81">
        <v>100</v>
      </c>
      <c r="K163" s="82"/>
      <c r="L163" s="84">
        <v>1573.6990000000001</v>
      </c>
      <c r="M163" s="80">
        <v>166.762</v>
      </c>
      <c r="N163" s="81">
        <v>99.999999999999901</v>
      </c>
      <c r="O163" s="85"/>
    </row>
    <row r="164" spans="1:15" s="2" customFormat="1" ht="11.1" customHeight="1">
      <c r="A164" s="86"/>
      <c r="B164" s="86"/>
      <c r="C164" s="87"/>
      <c r="D164" s="86"/>
      <c r="E164" s="86"/>
      <c r="F164" s="87"/>
      <c r="G164" s="88"/>
      <c r="H164" s="89"/>
      <c r="I164" s="86"/>
      <c r="J164" s="87"/>
      <c r="K164" s="88"/>
      <c r="L164" s="86"/>
      <c r="M164" s="86"/>
      <c r="N164" s="87"/>
      <c r="O164" s="87"/>
    </row>
    <row r="165" spans="1:15" s="2" customFormat="1" ht="19.649999999999999" customHeight="1">
      <c r="A165" s="65" t="s">
        <v>145</v>
      </c>
      <c r="B165" s="66" t="s">
        <v>222</v>
      </c>
      <c r="C165" s="66" t="s">
        <v>145</v>
      </c>
      <c r="D165" s="73">
        <v>33.664999999999999</v>
      </c>
      <c r="E165" s="73">
        <v>-2.25</v>
      </c>
      <c r="F165" s="74">
        <v>9.0309894519974705</v>
      </c>
      <c r="G165" s="75">
        <v>1.67967372716163</v>
      </c>
      <c r="H165" s="76">
        <v>49.664000000000001</v>
      </c>
      <c r="I165" s="73">
        <v>15.999000000000001</v>
      </c>
      <c r="J165" s="74">
        <v>11.924358691163301</v>
      </c>
      <c r="K165" s="75">
        <v>2.8933692391658599</v>
      </c>
      <c r="L165" s="77">
        <v>49.915999999999997</v>
      </c>
      <c r="M165" s="73">
        <v>0.252</v>
      </c>
      <c r="N165" s="74">
        <v>11.217734069855799</v>
      </c>
      <c r="O165" s="74">
        <v>-0.70662462130756998</v>
      </c>
    </row>
    <row r="166" spans="1:15" s="2" customFormat="1" ht="19.649999999999999" customHeight="1">
      <c r="A166" s="72"/>
      <c r="B166" s="66" t="s">
        <v>236</v>
      </c>
      <c r="C166" s="66" t="s">
        <v>278</v>
      </c>
      <c r="D166" s="67">
        <v>72.664000000000001</v>
      </c>
      <c r="E166" s="67">
        <v>-60.915999999999997</v>
      </c>
      <c r="F166" s="68">
        <v>19.492880366551098</v>
      </c>
      <c r="G166" s="69">
        <v>-7.8491425910869301</v>
      </c>
      <c r="H166" s="70">
        <v>65.748000000000005</v>
      </c>
      <c r="I166" s="67">
        <v>-6.9160000000000004</v>
      </c>
      <c r="J166" s="68">
        <v>15.7861375488605</v>
      </c>
      <c r="K166" s="69">
        <v>-3.7067428176906598</v>
      </c>
      <c r="L166" s="71">
        <v>83.498000000000005</v>
      </c>
      <c r="M166" s="67">
        <v>17.75</v>
      </c>
      <c r="N166" s="68">
        <v>18.7646918696373</v>
      </c>
      <c r="O166" s="68">
        <v>2.9785543207768401</v>
      </c>
    </row>
    <row r="167" spans="1:15" s="2" customFormat="1" ht="19.649999999999999" customHeight="1">
      <c r="A167" s="72"/>
      <c r="B167" s="66" t="s">
        <v>227</v>
      </c>
      <c r="C167" s="66" t="s">
        <v>278</v>
      </c>
      <c r="D167" s="73">
        <v>111.747</v>
      </c>
      <c r="E167" s="73">
        <v>-16.149000000000001</v>
      </c>
      <c r="F167" s="74">
        <v>29.9773051624049</v>
      </c>
      <c r="G167" s="75">
        <v>3.7987202830062001</v>
      </c>
      <c r="H167" s="76">
        <v>114.25</v>
      </c>
      <c r="I167" s="73">
        <v>2.5030000000000001</v>
      </c>
      <c r="J167" s="74">
        <v>27.431499284500099</v>
      </c>
      <c r="K167" s="75">
        <v>-2.5458058779048498</v>
      </c>
      <c r="L167" s="77">
        <v>121.56399999999999</v>
      </c>
      <c r="M167" s="73">
        <v>7.3140000000000001</v>
      </c>
      <c r="N167" s="74">
        <v>27.3193489956716</v>
      </c>
      <c r="O167" s="74">
        <v>-0.11215028882840999</v>
      </c>
    </row>
    <row r="168" spans="1:15" s="2" customFormat="1" ht="19.649999999999999" customHeight="1">
      <c r="A168" s="72"/>
      <c r="B168" s="66" t="s">
        <v>249</v>
      </c>
      <c r="C168" s="66" t="s">
        <v>278</v>
      </c>
      <c r="D168" s="67">
        <v>56.832999999999998</v>
      </c>
      <c r="E168" s="67">
        <v>-51.33</v>
      </c>
      <c r="F168" s="68">
        <v>15.2460485229577</v>
      </c>
      <c r="G168" s="69">
        <v>-6.8934576094498601</v>
      </c>
      <c r="H168" s="70">
        <v>50.164999999999999</v>
      </c>
      <c r="I168" s="67">
        <v>-6.6680000000000001</v>
      </c>
      <c r="J168" s="68">
        <v>12.044649116909801</v>
      </c>
      <c r="K168" s="69">
        <v>-3.2013994060479298</v>
      </c>
      <c r="L168" s="71">
        <v>60.581000000000003</v>
      </c>
      <c r="M168" s="67">
        <v>10.416</v>
      </c>
      <c r="N168" s="68">
        <v>13.6145033192951</v>
      </c>
      <c r="O168" s="68">
        <v>1.56985420238525</v>
      </c>
    </row>
    <row r="169" spans="1:15" s="2" customFormat="1" ht="19.649999999999999" customHeight="1">
      <c r="A169" s="72"/>
      <c r="B169" s="66" t="s">
        <v>250</v>
      </c>
      <c r="C169" s="66" t="s">
        <v>278</v>
      </c>
      <c r="D169" s="73">
        <v>97.863</v>
      </c>
      <c r="E169" s="73">
        <v>14.865</v>
      </c>
      <c r="F169" s="74">
        <v>26.252776496088799</v>
      </c>
      <c r="G169" s="75">
        <v>9.2642061903690092</v>
      </c>
      <c r="H169" s="76">
        <v>136.66499999999999</v>
      </c>
      <c r="I169" s="73">
        <v>38.802</v>
      </c>
      <c r="J169" s="74">
        <v>32.813355358566298</v>
      </c>
      <c r="K169" s="75">
        <v>6.5605788624775396</v>
      </c>
      <c r="L169" s="77">
        <v>129.41499999999999</v>
      </c>
      <c r="M169" s="73">
        <v>-7.25</v>
      </c>
      <c r="N169" s="74">
        <v>29.083721745540199</v>
      </c>
      <c r="O169" s="74">
        <v>-3.7296336130261198</v>
      </c>
    </row>
    <row r="170" spans="1:15" s="2" customFormat="1" ht="19.649999999999999" customHeight="1">
      <c r="A170" s="78" t="s">
        <v>225</v>
      </c>
      <c r="B170" s="79"/>
      <c r="C170" s="79"/>
      <c r="D170" s="80">
        <v>372.77199999999999</v>
      </c>
      <c r="E170" s="80">
        <v>-115.78</v>
      </c>
      <c r="F170" s="81">
        <v>100</v>
      </c>
      <c r="G170" s="82"/>
      <c r="H170" s="83">
        <v>416.49200000000002</v>
      </c>
      <c r="I170" s="80">
        <v>43.72</v>
      </c>
      <c r="J170" s="81">
        <v>100</v>
      </c>
      <c r="K170" s="82"/>
      <c r="L170" s="84">
        <v>444.97399999999999</v>
      </c>
      <c r="M170" s="80">
        <v>28.481999999999999</v>
      </c>
      <c r="N170" s="81">
        <v>99.999999999999901</v>
      </c>
      <c r="O170" s="85"/>
    </row>
    <row r="171" spans="1:15" s="2" customFormat="1" ht="11.1" customHeight="1">
      <c r="A171" s="86"/>
      <c r="B171" s="86"/>
      <c r="C171" s="87"/>
      <c r="D171" s="86"/>
      <c r="E171" s="86"/>
      <c r="F171" s="87"/>
      <c r="G171" s="88"/>
      <c r="H171" s="89"/>
      <c r="I171" s="86"/>
      <c r="J171" s="87"/>
      <c r="K171" s="88"/>
      <c r="L171" s="86"/>
      <c r="M171" s="86"/>
      <c r="N171" s="87"/>
      <c r="O171" s="87"/>
    </row>
    <row r="172" spans="1:15" s="2" customFormat="1" ht="19.649999999999999" customHeight="1">
      <c r="A172" s="65" t="s">
        <v>147</v>
      </c>
      <c r="B172" s="66" t="s">
        <v>222</v>
      </c>
      <c r="C172" s="66" t="s">
        <v>147</v>
      </c>
      <c r="D172" s="67">
        <v>34.246000000000002</v>
      </c>
      <c r="E172" s="67">
        <v>0.66500000000000004</v>
      </c>
      <c r="F172" s="68">
        <v>7.4914412591466402</v>
      </c>
      <c r="G172" s="69">
        <v>-5.8128648813328301</v>
      </c>
      <c r="H172" s="70">
        <v>47.777999999999999</v>
      </c>
      <c r="I172" s="67">
        <v>13.532</v>
      </c>
      <c r="J172" s="68">
        <v>9.6372467545041598</v>
      </c>
      <c r="K172" s="69">
        <v>2.1458054953575099</v>
      </c>
      <c r="L172" s="71">
        <v>83.992999999999995</v>
      </c>
      <c r="M172" s="67">
        <v>36.215000000000003</v>
      </c>
      <c r="N172" s="68">
        <v>14.990130674862</v>
      </c>
      <c r="O172" s="68">
        <v>5.3528839203577903</v>
      </c>
    </row>
    <row r="173" spans="1:15" s="2" customFormat="1" ht="19.649999999999999" customHeight="1">
      <c r="A173" s="72"/>
      <c r="B173" s="66" t="s">
        <v>232</v>
      </c>
      <c r="C173" s="66" t="s">
        <v>279</v>
      </c>
      <c r="D173" s="73">
        <v>50.448</v>
      </c>
      <c r="E173" s="73">
        <v>1.2849999999999999</v>
      </c>
      <c r="F173" s="74">
        <v>11.0356896759163</v>
      </c>
      <c r="G173" s="75">
        <v>-8.4419793269243506</v>
      </c>
      <c r="H173" s="76">
        <v>59.997999999999998</v>
      </c>
      <c r="I173" s="73">
        <v>9.5500000000000007</v>
      </c>
      <c r="J173" s="74">
        <v>12.1021292389121</v>
      </c>
      <c r="K173" s="75">
        <v>1.0664395629957599</v>
      </c>
      <c r="L173" s="77">
        <v>58.994999999999997</v>
      </c>
      <c r="M173" s="73">
        <v>-1.0029999999999999</v>
      </c>
      <c r="N173" s="74">
        <v>10.5287673873237</v>
      </c>
      <c r="O173" s="74">
        <v>-1.5733618515883501</v>
      </c>
    </row>
    <row r="174" spans="1:15" s="2" customFormat="1" ht="19.649999999999999" customHeight="1">
      <c r="A174" s="72"/>
      <c r="B174" s="66" t="s">
        <v>226</v>
      </c>
      <c r="C174" s="66" t="s">
        <v>275</v>
      </c>
      <c r="D174" s="67">
        <v>244.49600000000001</v>
      </c>
      <c r="E174" s="67">
        <v>244.49600000000001</v>
      </c>
      <c r="F174" s="68">
        <v>53.484419263456097</v>
      </c>
      <c r="G174" s="69">
        <v>53.484419263456097</v>
      </c>
      <c r="H174" s="70">
        <v>252.744</v>
      </c>
      <c r="I174" s="67">
        <v>8.2479999999999993</v>
      </c>
      <c r="J174" s="68">
        <v>50.980708562945303</v>
      </c>
      <c r="K174" s="69">
        <v>-2.5037107005108199</v>
      </c>
      <c r="L174" s="71">
        <v>253.893</v>
      </c>
      <c r="M174" s="67">
        <v>1.149</v>
      </c>
      <c r="N174" s="68">
        <v>45.311981325023801</v>
      </c>
      <c r="O174" s="68">
        <v>-5.6687272379214502</v>
      </c>
    </row>
    <row r="175" spans="1:15" s="2" customFormat="1" ht="19.649999999999999" customHeight="1">
      <c r="A175" s="72"/>
      <c r="B175" s="66" t="s">
        <v>236</v>
      </c>
      <c r="C175" s="66" t="s">
        <v>147</v>
      </c>
      <c r="D175" s="73">
        <v>22.664999999999999</v>
      </c>
      <c r="E175" s="73">
        <v>-42.915999999999997</v>
      </c>
      <c r="F175" s="74">
        <v>4.9580539665525496</v>
      </c>
      <c r="G175" s="75">
        <v>-21.024188998183</v>
      </c>
      <c r="H175" s="76">
        <v>41.497</v>
      </c>
      <c r="I175" s="73">
        <v>18.832000000000001</v>
      </c>
      <c r="J175" s="74">
        <v>8.3703132942286995</v>
      </c>
      <c r="K175" s="75">
        <v>3.4122593276761499</v>
      </c>
      <c r="L175" s="77">
        <v>27.747</v>
      </c>
      <c r="M175" s="73">
        <v>-13.75</v>
      </c>
      <c r="N175" s="74">
        <v>4.9519740434964197</v>
      </c>
      <c r="O175" s="74">
        <v>-3.4183392507322798</v>
      </c>
    </row>
    <row r="176" spans="1:15" s="2" customFormat="1" ht="19.649999999999999" customHeight="1">
      <c r="A176" s="72"/>
      <c r="B176" s="66" t="s">
        <v>227</v>
      </c>
      <c r="C176" s="66" t="s">
        <v>279</v>
      </c>
      <c r="D176" s="67">
        <v>39.531999999999996</v>
      </c>
      <c r="E176" s="67">
        <v>-6.3849999999999998</v>
      </c>
      <c r="F176" s="68">
        <v>8.6477736336093294</v>
      </c>
      <c r="G176" s="69">
        <v>-9.5438771526208495</v>
      </c>
      <c r="H176" s="70">
        <v>33.665999999999997</v>
      </c>
      <c r="I176" s="67">
        <v>-5.8659999999999997</v>
      </c>
      <c r="J176" s="68">
        <v>6.7907310736560103</v>
      </c>
      <c r="K176" s="69">
        <v>-1.85704255995332</v>
      </c>
      <c r="L176" s="71">
        <v>50.497999999999998</v>
      </c>
      <c r="M176" s="67">
        <v>16.832000000000001</v>
      </c>
      <c r="N176" s="68">
        <v>9.0123179171976098</v>
      </c>
      <c r="O176" s="68">
        <v>2.2215868435416</v>
      </c>
    </row>
    <row r="177" spans="1:15" s="2" customFormat="1" ht="19.649999999999999" customHeight="1">
      <c r="A177" s="72"/>
      <c r="B177" s="66" t="s">
        <v>229</v>
      </c>
      <c r="C177" s="66" t="s">
        <v>280</v>
      </c>
      <c r="D177" s="73">
        <v>65.748000000000005</v>
      </c>
      <c r="E177" s="73">
        <v>7.5830000000000002</v>
      </c>
      <c r="F177" s="74">
        <v>14.3826222013191</v>
      </c>
      <c r="G177" s="75">
        <v>-8.6615089043951006</v>
      </c>
      <c r="H177" s="76">
        <v>60.081000000000003</v>
      </c>
      <c r="I177" s="73">
        <v>-5.6669999999999998</v>
      </c>
      <c r="J177" s="74">
        <v>12.1188710757538</v>
      </c>
      <c r="K177" s="75">
        <v>-2.2637511255653</v>
      </c>
      <c r="L177" s="77">
        <v>85.195999999999998</v>
      </c>
      <c r="M177" s="73">
        <v>25.114999999999998</v>
      </c>
      <c r="N177" s="74">
        <v>15.2048286520965</v>
      </c>
      <c r="O177" s="74">
        <v>3.0859575763426901</v>
      </c>
    </row>
    <row r="178" spans="1:15" s="2" customFormat="1" ht="19.649999999999999" customHeight="1">
      <c r="A178" s="78" t="s">
        <v>225</v>
      </c>
      <c r="B178" s="79"/>
      <c r="C178" s="79"/>
      <c r="D178" s="80">
        <v>457.13499999999999</v>
      </c>
      <c r="E178" s="80">
        <v>204.72800000000001</v>
      </c>
      <c r="F178" s="81">
        <v>100</v>
      </c>
      <c r="G178" s="82"/>
      <c r="H178" s="83">
        <v>495.76400000000001</v>
      </c>
      <c r="I178" s="80">
        <v>38.628999999999998</v>
      </c>
      <c r="J178" s="81">
        <v>100</v>
      </c>
      <c r="K178" s="82"/>
      <c r="L178" s="84">
        <v>560.322</v>
      </c>
      <c r="M178" s="80">
        <v>64.558000000000007</v>
      </c>
      <c r="N178" s="81">
        <v>100</v>
      </c>
      <c r="O178" s="85"/>
    </row>
    <row r="179" spans="1:15" s="2" customFormat="1" ht="11.1" customHeight="1">
      <c r="A179" s="86"/>
      <c r="B179" s="86"/>
      <c r="C179" s="87"/>
      <c r="D179" s="86"/>
      <c r="E179" s="86"/>
      <c r="F179" s="87"/>
      <c r="G179" s="88"/>
      <c r="H179" s="89"/>
      <c r="I179" s="86"/>
      <c r="J179" s="87"/>
      <c r="K179" s="88"/>
      <c r="L179" s="86"/>
      <c r="M179" s="86"/>
      <c r="N179" s="87"/>
      <c r="O179" s="87"/>
    </row>
    <row r="180" spans="1:15" s="2" customFormat="1" ht="19.649999999999999" customHeight="1">
      <c r="A180" s="65" t="s">
        <v>149</v>
      </c>
      <c r="B180" s="66" t="s">
        <v>222</v>
      </c>
      <c r="C180" s="66" t="s">
        <v>149</v>
      </c>
      <c r="D180" s="67">
        <v>77.662999999999997</v>
      </c>
      <c r="E180" s="67">
        <v>-38.646000000000001</v>
      </c>
      <c r="F180" s="68">
        <v>31.2983098114759</v>
      </c>
      <c r="G180" s="69">
        <v>-68.701690188524097</v>
      </c>
      <c r="H180" s="70">
        <v>72.828000000000003</v>
      </c>
      <c r="I180" s="67">
        <v>-4.835</v>
      </c>
      <c r="J180" s="68">
        <v>29.165265029554501</v>
      </c>
      <c r="K180" s="69">
        <v>-2.1330447819213498</v>
      </c>
      <c r="L180" s="71">
        <v>85.813999999999993</v>
      </c>
      <c r="M180" s="67">
        <v>12.986000000000001</v>
      </c>
      <c r="N180" s="68">
        <v>36.981779317715599</v>
      </c>
      <c r="O180" s="68">
        <v>7.8165142881610903</v>
      </c>
    </row>
    <row r="181" spans="1:15" s="2" customFormat="1" ht="19.649999999999999" customHeight="1">
      <c r="A181" s="72"/>
      <c r="B181" s="66" t="s">
        <v>223</v>
      </c>
      <c r="C181" s="66" t="s">
        <v>281</v>
      </c>
      <c r="D181" s="73">
        <v>170.47499999999999</v>
      </c>
      <c r="E181" s="73">
        <v>170.47499999999999</v>
      </c>
      <c r="F181" s="74">
        <v>68.701690188524097</v>
      </c>
      <c r="G181" s="75">
        <v>68.701690188524097</v>
      </c>
      <c r="H181" s="76">
        <v>176.88</v>
      </c>
      <c r="I181" s="73">
        <v>6.4050000000000002</v>
      </c>
      <c r="J181" s="74">
        <v>70.834734970445496</v>
      </c>
      <c r="K181" s="75">
        <v>2.13304478192136</v>
      </c>
      <c r="L181" s="77">
        <v>146.22999999999999</v>
      </c>
      <c r="M181" s="73">
        <v>-30.65</v>
      </c>
      <c r="N181" s="74">
        <v>63.018220682284401</v>
      </c>
      <c r="O181" s="74">
        <v>-7.8165142881611001</v>
      </c>
    </row>
    <row r="182" spans="1:15" s="2" customFormat="1" ht="19.649999999999999" customHeight="1">
      <c r="A182" s="78" t="s">
        <v>225</v>
      </c>
      <c r="B182" s="79"/>
      <c r="C182" s="79"/>
      <c r="D182" s="80">
        <v>248.13800000000001</v>
      </c>
      <c r="E182" s="80">
        <v>131.82900000000001</v>
      </c>
      <c r="F182" s="81">
        <v>100</v>
      </c>
      <c r="G182" s="82"/>
      <c r="H182" s="83">
        <v>249.708</v>
      </c>
      <c r="I182" s="80">
        <v>1.57</v>
      </c>
      <c r="J182" s="81">
        <v>100</v>
      </c>
      <c r="K182" s="82"/>
      <c r="L182" s="84">
        <v>232.04400000000001</v>
      </c>
      <c r="M182" s="80">
        <v>-17.664000000000001</v>
      </c>
      <c r="N182" s="81">
        <v>100</v>
      </c>
      <c r="O182" s="85"/>
    </row>
    <row r="183" spans="1:15" s="2" customFormat="1" ht="11.1" customHeight="1">
      <c r="A183" s="86"/>
      <c r="B183" s="86"/>
      <c r="C183" s="87"/>
      <c r="D183" s="86"/>
      <c r="E183" s="86"/>
      <c r="F183" s="87"/>
      <c r="G183" s="88"/>
      <c r="H183" s="89"/>
      <c r="I183" s="86"/>
      <c r="J183" s="87"/>
      <c r="K183" s="88"/>
      <c r="L183" s="86"/>
      <c r="M183" s="86"/>
      <c r="N183" s="87"/>
      <c r="O183" s="87"/>
    </row>
    <row r="184" spans="1:15" s="2" customFormat="1" ht="19.649999999999999" customHeight="1">
      <c r="A184" s="65" t="s">
        <v>282</v>
      </c>
      <c r="B184" s="66" t="s">
        <v>223</v>
      </c>
      <c r="C184" s="66" t="s">
        <v>151</v>
      </c>
      <c r="D184" s="73">
        <v>164.744</v>
      </c>
      <c r="E184" s="73">
        <v>49.518000000000001</v>
      </c>
      <c r="F184" s="99">
        <f>D184/D$187</f>
        <v>0.54402736912321725</v>
      </c>
      <c r="G184" s="75">
        <v>16.0838750933064</v>
      </c>
      <c r="H184" s="76">
        <v>128.91300000000001</v>
      </c>
      <c r="I184" s="73">
        <v>-35.831000000000003</v>
      </c>
      <c r="J184" s="99">
        <f t="shared" ref="J184:J186" si="26">H184/H$187</f>
        <v>0.35851491343947722</v>
      </c>
      <c r="K184" s="100">
        <f>J184-F184</f>
        <v>-0.18551245568374003</v>
      </c>
      <c r="L184" s="77">
        <v>146.447</v>
      </c>
      <c r="M184" s="73">
        <v>17.533999999999999</v>
      </c>
      <c r="N184" s="99">
        <f t="shared" ref="N184:N186" si="27">L184/L$187</f>
        <v>0.45301339734527779</v>
      </c>
      <c r="O184" s="101">
        <f t="shared" ref="O184:O186" si="28">N184-J184</f>
        <v>9.4498483905800568E-2</v>
      </c>
    </row>
    <row r="185" spans="1:15" s="2" customFormat="1" ht="19.649999999999999" customHeight="1">
      <c r="A185" s="72"/>
      <c r="B185" s="66" t="s">
        <v>232</v>
      </c>
      <c r="C185" s="66" t="s">
        <v>283</v>
      </c>
      <c r="D185" s="67">
        <v>97.747</v>
      </c>
      <c r="E185" s="67">
        <v>-2.9489999999999998</v>
      </c>
      <c r="F185" s="99">
        <f t="shared" ref="F185:F186" si="29">D185/D$187</f>
        <v>0.32278591784639876</v>
      </c>
      <c r="G185" s="69">
        <v>-0.98475742777003505</v>
      </c>
      <c r="H185" s="70">
        <v>116.33</v>
      </c>
      <c r="I185" s="67">
        <v>18.582999999999998</v>
      </c>
      <c r="J185" s="99">
        <f t="shared" si="26"/>
        <v>0.32352082319404851</v>
      </c>
      <c r="K185" s="100">
        <f t="shared" ref="K185:K186" si="30">J185-F185</f>
        <v>7.3490534764975024E-4</v>
      </c>
      <c r="L185" s="71">
        <v>114.07899999999999</v>
      </c>
      <c r="M185" s="67">
        <v>-2.2509999999999999</v>
      </c>
      <c r="N185" s="99">
        <f t="shared" si="27"/>
        <v>0.35288749756397841</v>
      </c>
      <c r="O185" s="101">
        <f t="shared" si="28"/>
        <v>2.9366674369929902E-2</v>
      </c>
    </row>
    <row r="186" spans="1:15" s="2" customFormat="1" ht="19.649999999999999" customHeight="1">
      <c r="A186" s="72"/>
      <c r="B186" s="66" t="s">
        <v>236</v>
      </c>
      <c r="C186" s="66" t="s">
        <v>283</v>
      </c>
      <c r="D186" s="73">
        <v>40.332000000000001</v>
      </c>
      <c r="E186" s="73">
        <v>-46.25</v>
      </c>
      <c r="F186" s="99">
        <f t="shared" si="29"/>
        <v>0.1331867130303841</v>
      </c>
      <c r="G186" s="75">
        <v>-15.0709641951383</v>
      </c>
      <c r="H186" s="76">
        <v>114.33199999999999</v>
      </c>
      <c r="I186" s="73">
        <v>74</v>
      </c>
      <c r="J186" s="99">
        <f t="shared" si="26"/>
        <v>0.31796426336647432</v>
      </c>
      <c r="K186" s="100">
        <f t="shared" si="30"/>
        <v>0.18477755033609022</v>
      </c>
      <c r="L186" s="77">
        <v>62.747</v>
      </c>
      <c r="M186" s="73">
        <v>-51.585000000000001</v>
      </c>
      <c r="N186" s="99">
        <f t="shared" si="27"/>
        <v>0.19409910509074371</v>
      </c>
      <c r="O186" s="101">
        <f t="shared" si="28"/>
        <v>-0.12386515827573061</v>
      </c>
    </row>
    <row r="187" spans="1:15" s="2" customFormat="1" ht="19.649999999999999" customHeight="1">
      <c r="A187" s="78" t="s">
        <v>225</v>
      </c>
      <c r="B187" s="79"/>
      <c r="C187" s="79"/>
      <c r="D187" s="80">
        <f>SUM(D184:D186)</f>
        <v>302.82299999999998</v>
      </c>
      <c r="E187" s="80">
        <f>SUM(E184:E186)</f>
        <v>0.31900000000000261</v>
      </c>
      <c r="F187" s="81">
        <v>100</v>
      </c>
      <c r="G187" s="82"/>
      <c r="H187" s="80">
        <f t="shared" ref="H187:I187" si="31">SUM(H184:H186)</f>
        <v>359.57499999999999</v>
      </c>
      <c r="I187" s="80">
        <f t="shared" si="31"/>
        <v>56.751999999999995</v>
      </c>
      <c r="J187" s="81">
        <v>100</v>
      </c>
      <c r="K187" s="82"/>
      <c r="L187" s="80">
        <f t="shared" ref="L187:M187" si="32">SUM(L184:L186)</f>
        <v>323.27300000000002</v>
      </c>
      <c r="M187" s="80">
        <f t="shared" si="32"/>
        <v>-36.302</v>
      </c>
      <c r="N187" s="81">
        <v>100</v>
      </c>
      <c r="O187" s="97"/>
    </row>
    <row r="188" spans="1:15" s="2" customFormat="1" ht="11.1" customHeight="1">
      <c r="A188" s="86"/>
      <c r="B188" s="86"/>
      <c r="C188" s="87"/>
      <c r="D188" s="86"/>
      <c r="E188" s="86"/>
      <c r="F188" s="87"/>
      <c r="G188" s="88"/>
      <c r="H188" s="89"/>
      <c r="I188" s="86"/>
      <c r="J188" s="87"/>
      <c r="K188" s="88"/>
      <c r="L188" s="86"/>
      <c r="M188" s="86"/>
      <c r="N188" s="87"/>
      <c r="O188" s="87"/>
    </row>
    <row r="189" spans="1:15" s="2" customFormat="1" ht="19.649999999999999" customHeight="1">
      <c r="A189" s="65" t="s">
        <v>284</v>
      </c>
      <c r="B189" s="66" t="s">
        <v>223</v>
      </c>
      <c r="C189" s="66" t="s">
        <v>153</v>
      </c>
      <c r="D189" s="73">
        <v>178.244</v>
      </c>
      <c r="E189" s="73">
        <v>63.933999999999997</v>
      </c>
      <c r="F189" s="99">
        <f>D189/D$195</f>
        <v>0.19767506338014112</v>
      </c>
      <c r="G189" s="75">
        <v>4.1514284801817096</v>
      </c>
      <c r="H189" s="76">
        <v>122.545</v>
      </c>
      <c r="I189" s="73">
        <v>-55.698999999999998</v>
      </c>
      <c r="J189" s="99">
        <f t="shared" ref="J189:J194" si="33">H189/H$195</f>
        <v>0.14795260494137194</v>
      </c>
      <c r="K189" s="100">
        <f>J189-F189</f>
        <v>-4.9722458438769185E-2</v>
      </c>
      <c r="L189" s="77">
        <v>148.06200000000001</v>
      </c>
      <c r="M189" s="73">
        <v>25.516999999999999</v>
      </c>
      <c r="N189" s="99">
        <f t="shared" ref="N189:N194" si="34">L189/L$195</f>
        <v>0.16093223351053829</v>
      </c>
      <c r="O189" s="101">
        <f t="shared" ref="O189:O194" si="35">N189-J189</f>
        <v>1.2979628569166346E-2</v>
      </c>
    </row>
    <row r="190" spans="1:15" s="2" customFormat="1" ht="19.649999999999999" customHeight="1">
      <c r="A190" s="72"/>
      <c r="B190" s="66" t="s">
        <v>223</v>
      </c>
      <c r="C190" s="66" t="s">
        <v>285</v>
      </c>
      <c r="D190" s="67">
        <v>164.99700000000001</v>
      </c>
      <c r="E190" s="67">
        <v>69.334000000000003</v>
      </c>
      <c r="F190" s="99">
        <f t="shared" ref="F190:F194" si="36">D190/D$195</f>
        <v>0.18298395700575137</v>
      </c>
      <c r="G190" s="69">
        <v>5.2190743679430502</v>
      </c>
      <c r="H190" s="70">
        <v>115.828</v>
      </c>
      <c r="I190" s="67">
        <v>-49.168999999999997</v>
      </c>
      <c r="J190" s="99">
        <f t="shared" si="33"/>
        <v>0.13984295014198236</v>
      </c>
      <c r="K190" s="100">
        <f t="shared" ref="K190:K194" si="37">J190-F190</f>
        <v>-4.314100686376901E-2</v>
      </c>
      <c r="L190" s="71">
        <v>182.69300000000001</v>
      </c>
      <c r="M190" s="67">
        <v>66.864999999999995</v>
      </c>
      <c r="N190" s="99">
        <f t="shared" si="34"/>
        <v>0.19857352012495286</v>
      </c>
      <c r="O190" s="96">
        <f t="shared" si="35"/>
        <v>5.8730569982970493E-2</v>
      </c>
    </row>
    <row r="191" spans="1:15" s="2" customFormat="1" ht="19.649999999999999" customHeight="1">
      <c r="A191" s="72"/>
      <c r="B191" s="66" t="s">
        <v>223</v>
      </c>
      <c r="C191" s="66" t="s">
        <v>286</v>
      </c>
      <c r="D191" s="73">
        <v>234.39500000000001</v>
      </c>
      <c r="E191" s="73">
        <v>82.397999999999996</v>
      </c>
      <c r="F191" s="99">
        <f t="shared" si="36"/>
        <v>0.25994729966219443</v>
      </c>
      <c r="G191" s="75">
        <v>5.2319263332563501</v>
      </c>
      <c r="H191" s="76">
        <v>235.07599999999999</v>
      </c>
      <c r="I191" s="73">
        <v>0.68100000000000005</v>
      </c>
      <c r="J191" s="99">
        <f t="shared" si="33"/>
        <v>0.28381497865435512</v>
      </c>
      <c r="K191" s="100">
        <f t="shared" si="37"/>
        <v>2.386767899216069E-2</v>
      </c>
      <c r="L191" s="77">
        <v>258.52999999999997</v>
      </c>
      <c r="M191" s="73">
        <v>23.454000000000001</v>
      </c>
      <c r="N191" s="99">
        <f t="shared" si="34"/>
        <v>0.28100262274911492</v>
      </c>
      <c r="O191" s="101">
        <f t="shared" si="35"/>
        <v>-2.8123559052402047E-3</v>
      </c>
    </row>
    <row r="192" spans="1:15" s="2" customFormat="1" ht="19.649999999999999" customHeight="1">
      <c r="A192" s="72"/>
      <c r="B192" s="66" t="s">
        <v>226</v>
      </c>
      <c r="C192" s="66" t="s">
        <v>287</v>
      </c>
      <c r="D192" s="67">
        <v>154.41</v>
      </c>
      <c r="E192" s="67">
        <v>-1.7050000000000001</v>
      </c>
      <c r="F192" s="99">
        <f t="shared" si="36"/>
        <v>0.17124282745297228</v>
      </c>
      <c r="G192" s="69">
        <v>-4.1430029162412803</v>
      </c>
      <c r="H192" s="70">
        <v>138.91300000000001</v>
      </c>
      <c r="I192" s="67">
        <v>-15.497</v>
      </c>
      <c r="J192" s="99">
        <f t="shared" si="33"/>
        <v>0.16771422914211759</v>
      </c>
      <c r="K192" s="100">
        <f t="shared" si="37"/>
        <v>-3.528598310854697E-3</v>
      </c>
      <c r="L192" s="71">
        <v>121.83</v>
      </c>
      <c r="M192" s="67">
        <v>-17.082999999999998</v>
      </c>
      <c r="N192" s="99">
        <f t="shared" si="34"/>
        <v>0.13242002680356119</v>
      </c>
      <c r="O192" s="101">
        <f t="shared" si="35"/>
        <v>-3.5294202338556402E-2</v>
      </c>
    </row>
    <row r="193" spans="1:15" s="2" customFormat="1" ht="19.649999999999999" customHeight="1">
      <c r="A193" s="72"/>
      <c r="B193" s="66" t="s">
        <v>234</v>
      </c>
      <c r="C193" s="66" t="s">
        <v>288</v>
      </c>
      <c r="D193" s="73">
        <v>104.65900000000001</v>
      </c>
      <c r="E193" s="73">
        <v>9.3279999999999994</v>
      </c>
      <c r="F193" s="99">
        <f t="shared" si="36"/>
        <v>0.11606827976426803</v>
      </c>
      <c r="G193" s="75">
        <v>-1.3869253471923699</v>
      </c>
      <c r="H193" s="76">
        <v>130.99600000000001</v>
      </c>
      <c r="I193" s="73">
        <v>26.337</v>
      </c>
      <c r="J193" s="99">
        <f t="shared" si="33"/>
        <v>0.15815577491452085</v>
      </c>
      <c r="K193" s="100">
        <f t="shared" si="37"/>
        <v>4.2087495150252813E-2</v>
      </c>
      <c r="L193" s="77">
        <v>132.49799999999999</v>
      </c>
      <c r="M193" s="73">
        <v>1.502</v>
      </c>
      <c r="N193" s="99">
        <f t="shared" si="34"/>
        <v>0.14401533868027785</v>
      </c>
      <c r="O193" s="101">
        <f t="shared" si="35"/>
        <v>-1.4140436234242992E-2</v>
      </c>
    </row>
    <row r="194" spans="1:15" s="2" customFormat="1" ht="19.649999999999999" customHeight="1">
      <c r="A194" s="72"/>
      <c r="B194" s="66" t="s">
        <v>236</v>
      </c>
      <c r="C194" s="66" t="s">
        <v>288</v>
      </c>
      <c r="D194" s="67">
        <v>64.997</v>
      </c>
      <c r="E194" s="67">
        <v>-54.917000000000002</v>
      </c>
      <c r="F194" s="99">
        <f t="shared" si="36"/>
        <v>7.208257273467289E-2</v>
      </c>
      <c r="G194" s="69">
        <v>-9.0913902112464804</v>
      </c>
      <c r="H194" s="70">
        <v>84.914000000000001</v>
      </c>
      <c r="I194" s="67">
        <v>19.917000000000002</v>
      </c>
      <c r="J194" s="99">
        <f t="shared" si="33"/>
        <v>0.10251946220565226</v>
      </c>
      <c r="K194" s="100">
        <f t="shared" si="37"/>
        <v>3.0436889470979375E-2</v>
      </c>
      <c r="L194" s="71">
        <v>76.414000000000001</v>
      </c>
      <c r="M194" s="67">
        <v>-8.5</v>
      </c>
      <c r="N194" s="99">
        <f t="shared" si="34"/>
        <v>8.305625813155483E-2</v>
      </c>
      <c r="O194" s="101">
        <f t="shared" si="35"/>
        <v>-1.9463204074097434E-2</v>
      </c>
    </row>
    <row r="195" spans="1:15" s="2" customFormat="1" ht="19.649999999999999" customHeight="1">
      <c r="A195" s="78" t="s">
        <v>225</v>
      </c>
      <c r="B195" s="79"/>
      <c r="C195" s="79"/>
      <c r="D195" s="80">
        <f>SUM(D189:D194)</f>
        <v>901.70199999999988</v>
      </c>
      <c r="E195" s="80">
        <f>SUM(E189:E194)</f>
        <v>168.37199999999999</v>
      </c>
      <c r="F195" s="81">
        <v>100</v>
      </c>
      <c r="G195" s="82"/>
      <c r="H195" s="80">
        <f t="shared" ref="H195:I195" si="38">SUM(H189:H194)</f>
        <v>828.27199999999993</v>
      </c>
      <c r="I195" s="80">
        <f t="shared" si="38"/>
        <v>-73.429999999999993</v>
      </c>
      <c r="J195" s="81">
        <v>100</v>
      </c>
      <c r="K195" s="82"/>
      <c r="L195" s="80">
        <f t="shared" ref="L195:M195" si="39">SUM(L189:L194)</f>
        <v>920.02700000000004</v>
      </c>
      <c r="M195" s="80">
        <f t="shared" si="39"/>
        <v>91.754999999999981</v>
      </c>
      <c r="N195" s="81">
        <v>100</v>
      </c>
      <c r="O195" s="97"/>
    </row>
    <row r="196" spans="1:15" s="2" customFormat="1" ht="11.1" customHeight="1">
      <c r="A196" s="86"/>
      <c r="B196" s="86"/>
      <c r="C196" s="87"/>
      <c r="D196" s="86"/>
      <c r="E196" s="86"/>
      <c r="F196" s="87"/>
      <c r="G196" s="88"/>
      <c r="H196" s="89"/>
      <c r="I196" s="86"/>
      <c r="J196" s="87"/>
      <c r="K196" s="88"/>
      <c r="L196" s="86"/>
      <c r="M196" s="86"/>
      <c r="N196" s="87"/>
      <c r="O196" s="87"/>
    </row>
    <row r="197" spans="1:15" s="2" customFormat="1" ht="19.649999999999999" customHeight="1">
      <c r="A197" s="65" t="s">
        <v>289</v>
      </c>
      <c r="B197" s="66" t="s">
        <v>222</v>
      </c>
      <c r="C197" s="66" t="s">
        <v>155</v>
      </c>
      <c r="D197" s="73">
        <v>353.45800000000003</v>
      </c>
      <c r="E197" s="73">
        <v>125.878</v>
      </c>
      <c r="F197" s="99">
        <f>D197/D$207</f>
        <v>0.18263042834637042</v>
      </c>
      <c r="G197" s="75">
        <v>4.2891326838752697</v>
      </c>
      <c r="H197" s="76">
        <v>376.37400000000002</v>
      </c>
      <c r="I197" s="73">
        <v>22.916</v>
      </c>
      <c r="J197" s="99">
        <f t="shared" ref="J197:J206" si="40">H197/H$207</f>
        <v>0.17044217947388415</v>
      </c>
      <c r="K197" s="100">
        <f>J197-F197</f>
        <v>-1.2188248872486263E-2</v>
      </c>
      <c r="L197" s="77">
        <v>334.97399999999999</v>
      </c>
      <c r="M197" s="73">
        <v>-41.4</v>
      </c>
      <c r="N197" s="99">
        <f t="shared" ref="N197:N206" si="41">L197/L$207</f>
        <v>0.15345464673830883</v>
      </c>
      <c r="O197" s="101">
        <f t="shared" ref="O197:O206" si="42">N197-J197</f>
        <v>-1.6987532735575323E-2</v>
      </c>
    </row>
    <row r="198" spans="1:15" s="2" customFormat="1" ht="19.649999999999999" customHeight="1">
      <c r="A198" s="72"/>
      <c r="B198" s="66" t="s">
        <v>222</v>
      </c>
      <c r="C198" s="66" t="s">
        <v>157</v>
      </c>
      <c r="D198" s="67">
        <v>38.665999999999997</v>
      </c>
      <c r="E198" s="67">
        <v>7.8360000000000003</v>
      </c>
      <c r="F198" s="99">
        <f t="shared" ref="F198:F206" si="43">D198/D$207</f>
        <v>1.9978577772863416E-2</v>
      </c>
      <c r="G198" s="69">
        <v>0.110656808998531</v>
      </c>
      <c r="H198" s="70">
        <v>49.780999999999999</v>
      </c>
      <c r="I198" s="67">
        <v>11.115</v>
      </c>
      <c r="J198" s="99">
        <f t="shared" si="40"/>
        <v>2.2543486363004423E-2</v>
      </c>
      <c r="K198" s="100">
        <f t="shared" ref="K198:K206" si="44">J198-F198</f>
        <v>2.5649085901410067E-3</v>
      </c>
      <c r="L198" s="71">
        <v>63.329000000000001</v>
      </c>
      <c r="M198" s="67">
        <v>13.548</v>
      </c>
      <c r="N198" s="99">
        <f t="shared" si="41"/>
        <v>2.9011592909570175E-2</v>
      </c>
      <c r="O198" s="101">
        <f t="shared" si="42"/>
        <v>6.4681065465657522E-3</v>
      </c>
    </row>
    <row r="199" spans="1:15" s="2" customFormat="1" ht="19.649999999999999" customHeight="1">
      <c r="A199" s="72"/>
      <c r="B199" s="66" t="s">
        <v>223</v>
      </c>
      <c r="C199" s="66" t="s">
        <v>285</v>
      </c>
      <c r="D199" s="67">
        <v>164.99700000000001</v>
      </c>
      <c r="E199" s="67">
        <v>69.334000000000003</v>
      </c>
      <c r="F199" s="99">
        <f t="shared" si="43"/>
        <v>8.5253333595126088E-2</v>
      </c>
      <c r="G199" s="69">
        <v>2.6410309695598801</v>
      </c>
      <c r="H199" s="70">
        <v>115.828</v>
      </c>
      <c r="I199" s="67">
        <v>-49.168999999999997</v>
      </c>
      <c r="J199" s="99">
        <f t="shared" si="40"/>
        <v>5.2453083273820859E-2</v>
      </c>
      <c r="K199" s="100">
        <f t="shared" si="44"/>
        <v>-3.2800250321305228E-2</v>
      </c>
      <c r="L199" s="71">
        <v>182.69300000000001</v>
      </c>
      <c r="M199" s="67">
        <v>66.864999999999995</v>
      </c>
      <c r="N199" s="99">
        <f t="shared" si="41"/>
        <v>8.369333075570598E-2</v>
      </c>
      <c r="O199" s="101">
        <f t="shared" si="42"/>
        <v>3.1240247481885121E-2</v>
      </c>
    </row>
    <row r="200" spans="1:15" s="2" customFormat="1" ht="19.649999999999999" customHeight="1">
      <c r="A200" s="72"/>
      <c r="B200" s="66" t="s">
        <v>223</v>
      </c>
      <c r="C200" s="66" t="s">
        <v>286</v>
      </c>
      <c r="D200" s="73">
        <v>234.39500000000001</v>
      </c>
      <c r="E200" s="73">
        <v>82.397999999999996</v>
      </c>
      <c r="F200" s="99">
        <f t="shared" si="43"/>
        <v>0.12111102097631823</v>
      </c>
      <c r="G200" s="75">
        <v>2.77921214701502</v>
      </c>
      <c r="H200" s="76">
        <v>235.07599999999999</v>
      </c>
      <c r="I200" s="73">
        <v>0.68100000000000005</v>
      </c>
      <c r="J200" s="99">
        <f t="shared" si="40"/>
        <v>0.10645492457503118</v>
      </c>
      <c r="K200" s="100">
        <f t="shared" si="44"/>
        <v>-1.4656096401287053E-2</v>
      </c>
      <c r="L200" s="77">
        <v>258.52999999999997</v>
      </c>
      <c r="M200" s="73">
        <v>23.454000000000001</v>
      </c>
      <c r="N200" s="99">
        <f t="shared" si="41"/>
        <v>0.11843495262693515</v>
      </c>
      <c r="O200" s="101">
        <f t="shared" si="42"/>
        <v>1.1980028051903971E-2</v>
      </c>
    </row>
    <row r="201" spans="1:15" s="2" customFormat="1" ht="19.649999999999999" customHeight="1">
      <c r="A201" s="72"/>
      <c r="B201" s="66" t="s">
        <v>232</v>
      </c>
      <c r="C201" s="66" t="s">
        <v>290</v>
      </c>
      <c r="D201" s="67">
        <v>481.32799999999997</v>
      </c>
      <c r="E201" s="67">
        <v>81.417000000000002</v>
      </c>
      <c r="F201" s="99">
        <f t="shared" si="43"/>
        <v>0.24870037972008488</v>
      </c>
      <c r="G201" s="69">
        <v>0.40302359241520902</v>
      </c>
      <c r="H201" s="70">
        <v>668.41300000000001</v>
      </c>
      <c r="I201" s="67">
        <v>187.08500000000001</v>
      </c>
      <c r="J201" s="99">
        <f t="shared" si="40"/>
        <v>0.30269298226943764</v>
      </c>
      <c r="K201" s="100">
        <f t="shared" si="44"/>
        <v>5.3992602549352758E-2</v>
      </c>
      <c r="L201" s="71">
        <v>630.55899999999997</v>
      </c>
      <c r="M201" s="67">
        <v>-37.853999999999999</v>
      </c>
      <c r="N201" s="99">
        <f t="shared" si="41"/>
        <v>0.28886483306961519</v>
      </c>
      <c r="O201" s="101">
        <f t="shared" si="42"/>
        <v>-1.3828149199822448E-2</v>
      </c>
    </row>
    <row r="202" spans="1:15" s="2" customFormat="1" ht="19.649999999999999" customHeight="1">
      <c r="A202" s="72"/>
      <c r="B202" s="66" t="s">
        <v>226</v>
      </c>
      <c r="C202" s="66" t="s">
        <v>287</v>
      </c>
      <c r="D202" s="73">
        <v>154.41</v>
      </c>
      <c r="E202" s="73">
        <v>-1.7050000000000001</v>
      </c>
      <c r="F202" s="99">
        <f t="shared" si="43"/>
        <v>7.9783070240206908E-2</v>
      </c>
      <c r="G202" s="75">
        <v>-1.5518102388208701</v>
      </c>
      <c r="H202" s="76">
        <v>138.91300000000001</v>
      </c>
      <c r="I202" s="73">
        <v>-15.497</v>
      </c>
      <c r="J202" s="99">
        <f t="shared" si="40"/>
        <v>6.2907199958699783E-2</v>
      </c>
      <c r="K202" s="100">
        <f t="shared" si="44"/>
        <v>-1.6875870281507124E-2</v>
      </c>
      <c r="L202" s="77">
        <v>121.83</v>
      </c>
      <c r="M202" s="73">
        <v>-17.082999999999998</v>
      </c>
      <c r="N202" s="99">
        <f t="shared" si="41"/>
        <v>5.5811434953543154E-2</v>
      </c>
      <c r="O202" s="101">
        <f t="shared" si="42"/>
        <v>-7.095765005156629E-3</v>
      </c>
    </row>
    <row r="203" spans="1:15" s="2" customFormat="1" ht="19.649999999999999" customHeight="1">
      <c r="A203" s="72"/>
      <c r="B203" s="66" t="s">
        <v>234</v>
      </c>
      <c r="C203" s="66" t="s">
        <v>288</v>
      </c>
      <c r="D203" s="67">
        <v>104.65900000000001</v>
      </c>
      <c r="E203" s="67">
        <v>9.3279999999999994</v>
      </c>
      <c r="F203" s="99">
        <f t="shared" si="43"/>
        <v>5.4076914372578298E-2</v>
      </c>
      <c r="G203" s="69">
        <v>-0.41839394990228901</v>
      </c>
      <c r="H203" s="70">
        <v>130.99600000000001</v>
      </c>
      <c r="I203" s="67">
        <v>26.337</v>
      </c>
      <c r="J203" s="99">
        <f t="shared" si="40"/>
        <v>5.9321960981260476E-2</v>
      </c>
      <c r="K203" s="100">
        <f t="shared" si="44"/>
        <v>5.2450466086821773E-3</v>
      </c>
      <c r="L203" s="71">
        <v>132.49799999999999</v>
      </c>
      <c r="M203" s="67">
        <v>1.502</v>
      </c>
      <c r="N203" s="99">
        <f t="shared" si="41"/>
        <v>6.0698543121354018E-2</v>
      </c>
      <c r="O203" s="101">
        <f t="shared" si="42"/>
        <v>1.3765821400935421E-3</v>
      </c>
    </row>
    <row r="204" spans="1:15" s="2" customFormat="1" ht="19.649999999999999" customHeight="1">
      <c r="A204" s="72"/>
      <c r="B204" s="66" t="s">
        <v>236</v>
      </c>
      <c r="C204" s="66" t="s">
        <v>288</v>
      </c>
      <c r="D204" s="73">
        <v>64.997</v>
      </c>
      <c r="E204" s="73">
        <v>-54.917000000000002</v>
      </c>
      <c r="F204" s="99">
        <f t="shared" si="43"/>
        <v>3.358370712002285E-2</v>
      </c>
      <c r="G204" s="75">
        <v>-3.9279374998134799</v>
      </c>
      <c r="H204" s="76">
        <v>84.914000000000001</v>
      </c>
      <c r="I204" s="73">
        <v>19.917000000000002</v>
      </c>
      <c r="J204" s="99">
        <f t="shared" si="40"/>
        <v>3.845357869524834E-2</v>
      </c>
      <c r="K204" s="100">
        <f t="shared" si="44"/>
        <v>4.8698715752254901E-3</v>
      </c>
      <c r="L204" s="77">
        <v>76.414000000000001</v>
      </c>
      <c r="M204" s="73">
        <v>-8.5</v>
      </c>
      <c r="N204" s="99">
        <f t="shared" si="41"/>
        <v>3.5005950837560917E-2</v>
      </c>
      <c r="O204" s="101">
        <f t="shared" si="42"/>
        <v>-3.4476278576874228E-3</v>
      </c>
    </row>
    <row r="205" spans="1:15" s="2" customFormat="1" ht="19.649999999999999" customHeight="1">
      <c r="A205" s="72"/>
      <c r="B205" s="66" t="s">
        <v>227</v>
      </c>
      <c r="C205" s="66" t="s">
        <v>290</v>
      </c>
      <c r="D205" s="67">
        <v>252.31399999999999</v>
      </c>
      <c r="E205" s="67">
        <v>-33.182000000000002</v>
      </c>
      <c r="F205" s="99">
        <f t="shared" si="43"/>
        <v>0.13036970134439196</v>
      </c>
      <c r="G205" s="69">
        <v>-4.3722617978160896</v>
      </c>
      <c r="H205" s="70">
        <v>289.51299999999998</v>
      </c>
      <c r="I205" s="67">
        <v>37.198999999999998</v>
      </c>
      <c r="J205" s="99">
        <f t="shared" si="40"/>
        <v>0.13110689555076233</v>
      </c>
      <c r="K205" s="100">
        <f t="shared" si="44"/>
        <v>7.3719420637036182E-4</v>
      </c>
      <c r="L205" s="71">
        <v>259.64600000000002</v>
      </c>
      <c r="M205" s="67">
        <v>-29.867000000000001</v>
      </c>
      <c r="N205" s="99">
        <f t="shared" si="41"/>
        <v>0.11894620241276915</v>
      </c>
      <c r="O205" s="101">
        <f t="shared" si="42"/>
        <v>-1.2160693137993173E-2</v>
      </c>
    </row>
    <row r="206" spans="1:15" s="2" customFormat="1" ht="19.649999999999999" customHeight="1">
      <c r="A206" s="72"/>
      <c r="B206" s="66" t="s">
        <v>250</v>
      </c>
      <c r="C206" s="66" t="s">
        <v>290</v>
      </c>
      <c r="D206" s="73">
        <v>86.149000000000001</v>
      </c>
      <c r="E206" s="73">
        <v>14.07</v>
      </c>
      <c r="F206" s="99">
        <f t="shared" si="43"/>
        <v>4.4512866512036689E-2</v>
      </c>
      <c r="G206" s="75">
        <v>4.1792853889651503E-2</v>
      </c>
      <c r="H206" s="76">
        <v>118.413</v>
      </c>
      <c r="I206" s="73">
        <v>32.264000000000003</v>
      </c>
      <c r="J206" s="99">
        <f t="shared" si="40"/>
        <v>5.3623708858850622E-2</v>
      </c>
      <c r="K206" s="100">
        <f t="shared" si="44"/>
        <v>9.1108423468139327E-3</v>
      </c>
      <c r="L206" s="77">
        <v>122.413</v>
      </c>
      <c r="M206" s="73">
        <v>4</v>
      </c>
      <c r="N206" s="99">
        <f t="shared" si="41"/>
        <v>5.6078512574637432E-2</v>
      </c>
      <c r="O206" s="101">
        <f t="shared" si="42"/>
        <v>2.4548037157868102E-3</v>
      </c>
    </row>
    <row r="207" spans="1:15" s="2" customFormat="1" ht="19.649999999999999" customHeight="1">
      <c r="A207" s="78" t="s">
        <v>225</v>
      </c>
      <c r="B207" s="79"/>
      <c r="C207" s="79"/>
      <c r="D207" s="80">
        <f>SUM(D197:D206)</f>
        <v>1935.3730000000005</v>
      </c>
      <c r="E207" s="80">
        <f>SUM(E197:E206)</f>
        <v>300.45700000000005</v>
      </c>
      <c r="F207" s="81">
        <v>100</v>
      </c>
      <c r="G207" s="82"/>
      <c r="H207" s="80">
        <f t="shared" ref="H207:I207" si="45">SUM(H197:H206)</f>
        <v>2208.2210000000005</v>
      </c>
      <c r="I207" s="80">
        <f t="shared" si="45"/>
        <v>272.84800000000001</v>
      </c>
      <c r="J207" s="81">
        <v>99.999999999999901</v>
      </c>
      <c r="K207" s="82"/>
      <c r="L207" s="80">
        <f t="shared" ref="L207:M207" si="46">SUM(L197:L206)</f>
        <v>2182.886</v>
      </c>
      <c r="M207" s="80">
        <f t="shared" si="46"/>
        <v>-25.335000000000001</v>
      </c>
      <c r="N207" s="81">
        <v>100</v>
      </c>
      <c r="O207" s="97"/>
    </row>
    <row r="208" spans="1:15" s="2" customFormat="1" ht="11.1" customHeight="1">
      <c r="A208" s="86"/>
      <c r="B208" s="86"/>
      <c r="C208" s="87"/>
      <c r="D208" s="86"/>
      <c r="E208" s="86"/>
      <c r="F208" s="87"/>
      <c r="G208" s="88"/>
      <c r="H208" s="89"/>
      <c r="I208" s="86"/>
      <c r="J208" s="87"/>
      <c r="K208" s="88"/>
      <c r="L208" s="86"/>
      <c r="M208" s="86"/>
      <c r="N208" s="87"/>
      <c r="O208" s="87"/>
    </row>
    <row r="209" spans="1:15" s="2" customFormat="1" ht="19.649999999999999" customHeight="1">
      <c r="A209" s="65" t="s">
        <v>157</v>
      </c>
      <c r="B209" s="66" t="s">
        <v>222</v>
      </c>
      <c r="C209" s="66" t="s">
        <v>157</v>
      </c>
      <c r="D209" s="73">
        <v>38.665999999999997</v>
      </c>
      <c r="E209" s="73">
        <v>7.8360000000000003</v>
      </c>
      <c r="F209" s="99">
        <f>D209/D$219</f>
        <v>1.9978577772863416E-2</v>
      </c>
      <c r="G209" s="75">
        <v>0.110656808998531</v>
      </c>
      <c r="H209" s="76">
        <v>49.780999999999999</v>
      </c>
      <c r="I209" s="73">
        <v>11.115</v>
      </c>
      <c r="J209" s="99">
        <f t="shared" ref="J209:J218" si="47">H209/H$219</f>
        <v>2.2543486363004423E-2</v>
      </c>
      <c r="K209" s="100">
        <f>J209-F209</f>
        <v>2.5649085901410067E-3</v>
      </c>
      <c r="L209" s="77">
        <v>63.329000000000001</v>
      </c>
      <c r="M209" s="73">
        <v>13.548</v>
      </c>
      <c r="N209" s="99">
        <f t="shared" ref="N209:N218" si="48">L209/L$219</f>
        <v>2.9011592909570175E-2</v>
      </c>
      <c r="O209" s="101">
        <f t="shared" ref="O209:O218" si="49">N209-J209</f>
        <v>6.4681065465657522E-3</v>
      </c>
    </row>
    <row r="210" spans="1:15" s="2" customFormat="1" ht="19.649999999999999" customHeight="1">
      <c r="A210" s="65"/>
      <c r="B210" s="66" t="s">
        <v>222</v>
      </c>
      <c r="C210" s="66" t="s">
        <v>155</v>
      </c>
      <c r="D210" s="67">
        <v>353.45800000000003</v>
      </c>
      <c r="E210" s="67">
        <v>125.878</v>
      </c>
      <c r="F210" s="99">
        <f t="shared" ref="F210:F218" si="50">D210/D$219</f>
        <v>0.18263042834637042</v>
      </c>
      <c r="G210" s="69">
        <v>4.2891326838752697</v>
      </c>
      <c r="H210" s="70">
        <v>376.37400000000002</v>
      </c>
      <c r="I210" s="67">
        <v>22.916</v>
      </c>
      <c r="J210" s="99">
        <f t="shared" si="47"/>
        <v>0.17044217947388415</v>
      </c>
      <c r="K210" s="100">
        <f t="shared" ref="K210:K218" si="51">J210-F210</f>
        <v>-1.2188248872486263E-2</v>
      </c>
      <c r="L210" s="71">
        <v>334.97399999999999</v>
      </c>
      <c r="M210" s="67">
        <v>-41.4</v>
      </c>
      <c r="N210" s="99">
        <f t="shared" si="48"/>
        <v>0.15345464673830883</v>
      </c>
      <c r="O210" s="101">
        <f t="shared" si="49"/>
        <v>-1.6987532735575323E-2</v>
      </c>
    </row>
    <row r="211" spans="1:15" s="2" customFormat="1" ht="19.649999999999999" customHeight="1">
      <c r="A211" s="72"/>
      <c r="B211" s="66" t="s">
        <v>223</v>
      </c>
      <c r="C211" s="66" t="s">
        <v>285</v>
      </c>
      <c r="D211" s="73">
        <v>164.99700000000001</v>
      </c>
      <c r="E211" s="73">
        <v>69.334000000000003</v>
      </c>
      <c r="F211" s="99">
        <f t="shared" si="50"/>
        <v>8.5253333595126088E-2</v>
      </c>
      <c r="G211" s="75">
        <v>2.6410309695598801</v>
      </c>
      <c r="H211" s="76">
        <v>115.828</v>
      </c>
      <c r="I211" s="73">
        <v>-49.168999999999997</v>
      </c>
      <c r="J211" s="99">
        <f t="shared" si="47"/>
        <v>5.2453083273820859E-2</v>
      </c>
      <c r="K211" s="100">
        <f t="shared" si="51"/>
        <v>-3.2800250321305228E-2</v>
      </c>
      <c r="L211" s="77">
        <v>182.69300000000001</v>
      </c>
      <c r="M211" s="73">
        <v>66.864999999999995</v>
      </c>
      <c r="N211" s="99">
        <f t="shared" si="48"/>
        <v>8.369333075570598E-2</v>
      </c>
      <c r="O211" s="101">
        <f t="shared" si="49"/>
        <v>3.1240247481885121E-2</v>
      </c>
    </row>
    <row r="212" spans="1:15" s="2" customFormat="1" ht="19.649999999999999" customHeight="1">
      <c r="A212" s="72"/>
      <c r="B212" s="66" t="s">
        <v>223</v>
      </c>
      <c r="C212" s="66" t="s">
        <v>286</v>
      </c>
      <c r="D212" s="67">
        <v>234.39500000000001</v>
      </c>
      <c r="E212" s="67">
        <v>82.397999999999996</v>
      </c>
      <c r="F212" s="99">
        <f t="shared" si="50"/>
        <v>0.12111102097631823</v>
      </c>
      <c r="G212" s="69">
        <v>2.77921214701502</v>
      </c>
      <c r="H212" s="70">
        <v>235.07599999999999</v>
      </c>
      <c r="I212" s="67">
        <v>0.68100000000000005</v>
      </c>
      <c r="J212" s="99">
        <f t="shared" si="47"/>
        <v>0.10645492457503118</v>
      </c>
      <c r="K212" s="100">
        <f t="shared" si="51"/>
        <v>-1.4656096401287053E-2</v>
      </c>
      <c r="L212" s="71">
        <v>258.52999999999997</v>
      </c>
      <c r="M212" s="67">
        <v>23.454000000000001</v>
      </c>
      <c r="N212" s="99">
        <f t="shared" si="48"/>
        <v>0.11843495262693515</v>
      </c>
      <c r="O212" s="101">
        <f t="shared" si="49"/>
        <v>1.1980028051903971E-2</v>
      </c>
    </row>
    <row r="213" spans="1:15" s="2" customFormat="1" ht="19.649999999999999" customHeight="1">
      <c r="A213" s="72"/>
      <c r="B213" s="66" t="s">
        <v>232</v>
      </c>
      <c r="C213" s="66" t="s">
        <v>290</v>
      </c>
      <c r="D213" s="73">
        <v>481.32799999999997</v>
      </c>
      <c r="E213" s="73">
        <v>81.417000000000002</v>
      </c>
      <c r="F213" s="99">
        <f t="shared" si="50"/>
        <v>0.24870037972008488</v>
      </c>
      <c r="G213" s="75">
        <v>0.40302359241520902</v>
      </c>
      <c r="H213" s="76">
        <v>668.41300000000001</v>
      </c>
      <c r="I213" s="73">
        <v>187.08500000000001</v>
      </c>
      <c r="J213" s="99">
        <f t="shared" si="47"/>
        <v>0.30269298226943764</v>
      </c>
      <c r="K213" s="100">
        <f t="shared" si="51"/>
        <v>5.3992602549352758E-2</v>
      </c>
      <c r="L213" s="77">
        <v>630.55899999999997</v>
      </c>
      <c r="M213" s="73">
        <v>-37.853999999999999</v>
      </c>
      <c r="N213" s="99">
        <f t="shared" si="48"/>
        <v>0.28886483306961519</v>
      </c>
      <c r="O213" s="101">
        <f t="shared" si="49"/>
        <v>-1.3828149199822448E-2</v>
      </c>
    </row>
    <row r="214" spans="1:15" s="2" customFormat="1" ht="19.649999999999999" customHeight="1">
      <c r="A214" s="72"/>
      <c r="B214" s="66" t="s">
        <v>226</v>
      </c>
      <c r="C214" s="66" t="s">
        <v>287</v>
      </c>
      <c r="D214" s="67">
        <v>154.41</v>
      </c>
      <c r="E214" s="67">
        <v>-1.7050000000000001</v>
      </c>
      <c r="F214" s="99">
        <f t="shared" si="50"/>
        <v>7.9783070240206908E-2</v>
      </c>
      <c r="G214" s="69">
        <v>-1.5518102388208701</v>
      </c>
      <c r="H214" s="70">
        <v>138.91300000000001</v>
      </c>
      <c r="I214" s="67">
        <v>-15.497</v>
      </c>
      <c r="J214" s="99">
        <f t="shared" si="47"/>
        <v>6.2907199958699783E-2</v>
      </c>
      <c r="K214" s="100">
        <f t="shared" si="51"/>
        <v>-1.6875870281507124E-2</v>
      </c>
      <c r="L214" s="71">
        <v>121.83</v>
      </c>
      <c r="M214" s="67">
        <v>-17.082999999999998</v>
      </c>
      <c r="N214" s="99">
        <f t="shared" si="48"/>
        <v>5.5811434953543154E-2</v>
      </c>
      <c r="O214" s="101">
        <f t="shared" si="49"/>
        <v>-7.095765005156629E-3</v>
      </c>
    </row>
    <row r="215" spans="1:15" s="2" customFormat="1" ht="19.649999999999999" customHeight="1">
      <c r="A215" s="72"/>
      <c r="B215" s="66" t="s">
        <v>234</v>
      </c>
      <c r="C215" s="66" t="s">
        <v>288</v>
      </c>
      <c r="D215" s="73">
        <v>104.65900000000001</v>
      </c>
      <c r="E215" s="73">
        <v>9.3279999999999994</v>
      </c>
      <c r="F215" s="99">
        <f t="shared" si="50"/>
        <v>5.4076914372578298E-2</v>
      </c>
      <c r="G215" s="75">
        <v>-0.41839394990228901</v>
      </c>
      <c r="H215" s="76">
        <v>130.99600000000001</v>
      </c>
      <c r="I215" s="73">
        <v>26.337</v>
      </c>
      <c r="J215" s="99">
        <f t="shared" si="47"/>
        <v>5.9321960981260476E-2</v>
      </c>
      <c r="K215" s="100">
        <f t="shared" si="51"/>
        <v>5.2450466086821773E-3</v>
      </c>
      <c r="L215" s="77">
        <v>132.49799999999999</v>
      </c>
      <c r="M215" s="73">
        <v>1.502</v>
      </c>
      <c r="N215" s="99">
        <f t="shared" si="48"/>
        <v>6.0698543121354018E-2</v>
      </c>
      <c r="O215" s="101">
        <f t="shared" si="49"/>
        <v>1.3765821400935421E-3</v>
      </c>
    </row>
    <row r="216" spans="1:15" s="2" customFormat="1" ht="19.649999999999999" customHeight="1">
      <c r="A216" s="72"/>
      <c r="B216" s="66" t="s">
        <v>236</v>
      </c>
      <c r="C216" s="66" t="s">
        <v>288</v>
      </c>
      <c r="D216" s="67">
        <v>64.997</v>
      </c>
      <c r="E216" s="67">
        <v>-54.917000000000002</v>
      </c>
      <c r="F216" s="99">
        <f t="shared" si="50"/>
        <v>3.358370712002285E-2</v>
      </c>
      <c r="G216" s="69">
        <v>-3.9279374998134799</v>
      </c>
      <c r="H216" s="70">
        <v>84.914000000000001</v>
      </c>
      <c r="I216" s="67">
        <v>19.917000000000002</v>
      </c>
      <c r="J216" s="99">
        <f t="shared" si="47"/>
        <v>3.845357869524834E-2</v>
      </c>
      <c r="K216" s="100">
        <f t="shared" si="51"/>
        <v>4.8698715752254901E-3</v>
      </c>
      <c r="L216" s="71">
        <v>76.414000000000001</v>
      </c>
      <c r="M216" s="67">
        <v>-8.5</v>
      </c>
      <c r="N216" s="99">
        <f t="shared" si="48"/>
        <v>3.5005950837560917E-2</v>
      </c>
      <c r="O216" s="101">
        <f t="shared" si="49"/>
        <v>-3.4476278576874228E-3</v>
      </c>
    </row>
    <row r="217" spans="1:15" s="2" customFormat="1" ht="19.649999999999999" customHeight="1">
      <c r="A217" s="72"/>
      <c r="B217" s="66" t="s">
        <v>227</v>
      </c>
      <c r="C217" s="66" t="s">
        <v>290</v>
      </c>
      <c r="D217" s="73">
        <v>252.31399999999999</v>
      </c>
      <c r="E217" s="73">
        <v>-33.182000000000002</v>
      </c>
      <c r="F217" s="99">
        <f t="shared" si="50"/>
        <v>0.13036970134439196</v>
      </c>
      <c r="G217" s="75">
        <v>-4.3722617978160896</v>
      </c>
      <c r="H217" s="76">
        <v>289.51299999999998</v>
      </c>
      <c r="I217" s="73">
        <v>37.198999999999998</v>
      </c>
      <c r="J217" s="99">
        <f t="shared" si="47"/>
        <v>0.13110689555076233</v>
      </c>
      <c r="K217" s="100">
        <f t="shared" si="51"/>
        <v>7.3719420637036182E-4</v>
      </c>
      <c r="L217" s="77">
        <v>259.64600000000002</v>
      </c>
      <c r="M217" s="73">
        <v>-29.867000000000001</v>
      </c>
      <c r="N217" s="99">
        <f t="shared" si="48"/>
        <v>0.11894620241276915</v>
      </c>
      <c r="O217" s="101">
        <f t="shared" si="49"/>
        <v>-1.2160693137993173E-2</v>
      </c>
    </row>
    <row r="218" spans="1:15" s="2" customFormat="1" ht="19.649999999999999" customHeight="1">
      <c r="A218" s="72"/>
      <c r="B218" s="66" t="s">
        <v>250</v>
      </c>
      <c r="C218" s="66" t="s">
        <v>290</v>
      </c>
      <c r="D218" s="67">
        <v>86.149000000000001</v>
      </c>
      <c r="E218" s="67">
        <v>14.07</v>
      </c>
      <c r="F218" s="99">
        <f t="shared" si="50"/>
        <v>4.4512866512036689E-2</v>
      </c>
      <c r="G218" s="69">
        <v>4.1792853889651503E-2</v>
      </c>
      <c r="H218" s="70">
        <v>118.413</v>
      </c>
      <c r="I218" s="67">
        <v>32.264000000000003</v>
      </c>
      <c r="J218" s="99">
        <f t="shared" si="47"/>
        <v>5.3623708858850622E-2</v>
      </c>
      <c r="K218" s="100">
        <f t="shared" si="51"/>
        <v>9.1108423468139327E-3</v>
      </c>
      <c r="L218" s="71">
        <v>122.413</v>
      </c>
      <c r="M218" s="67">
        <v>4</v>
      </c>
      <c r="N218" s="99">
        <f t="shared" si="48"/>
        <v>5.6078512574637432E-2</v>
      </c>
      <c r="O218" s="101">
        <f t="shared" si="49"/>
        <v>2.4548037157868102E-3</v>
      </c>
    </row>
    <row r="219" spans="1:15" s="2" customFormat="1" ht="19.649999999999999" customHeight="1">
      <c r="A219" s="78" t="s">
        <v>225</v>
      </c>
      <c r="B219" s="79"/>
      <c r="C219" s="79"/>
      <c r="D219" s="80">
        <f>SUM(D209:D218)</f>
        <v>1935.3730000000005</v>
      </c>
      <c r="E219" s="80">
        <f>SUM(E209:E218)</f>
        <v>300.45700000000005</v>
      </c>
      <c r="F219" s="81">
        <v>100</v>
      </c>
      <c r="G219" s="82"/>
      <c r="H219" s="80">
        <f t="shared" ref="H219:I219" si="52">SUM(H209:H218)</f>
        <v>2208.2210000000005</v>
      </c>
      <c r="I219" s="80">
        <f t="shared" si="52"/>
        <v>272.84800000000001</v>
      </c>
      <c r="J219" s="81">
        <v>99.999999999999901</v>
      </c>
      <c r="K219" s="82"/>
      <c r="L219" s="80">
        <f t="shared" ref="L219:M219" si="53">SUM(L209:L218)</f>
        <v>2182.886</v>
      </c>
      <c r="M219" s="80">
        <f t="shared" si="53"/>
        <v>-25.335000000000001</v>
      </c>
      <c r="N219" s="81">
        <v>100</v>
      </c>
      <c r="O219" s="97"/>
    </row>
    <row r="220" spans="1:15" s="2" customFormat="1" ht="11.1" customHeight="1">
      <c r="A220" s="86"/>
      <c r="B220" s="86"/>
      <c r="C220" s="87"/>
      <c r="D220" s="86"/>
      <c r="E220" s="86"/>
      <c r="F220" s="87"/>
      <c r="G220" s="88"/>
      <c r="H220" s="89"/>
      <c r="I220" s="86"/>
      <c r="J220" s="87"/>
      <c r="K220" s="88"/>
      <c r="L220" s="86"/>
      <c r="M220" s="86"/>
      <c r="N220" s="87"/>
      <c r="O220" s="87"/>
    </row>
    <row r="221" spans="1:15" s="2" customFormat="1" ht="19.649999999999999" customHeight="1">
      <c r="A221" s="65" t="s">
        <v>159</v>
      </c>
      <c r="B221" s="66" t="s">
        <v>222</v>
      </c>
      <c r="C221" s="66" t="s">
        <v>159</v>
      </c>
      <c r="D221" s="73">
        <v>56.831000000000003</v>
      </c>
      <c r="E221" s="73">
        <v>-17.001000000000001</v>
      </c>
      <c r="F221" s="74">
        <v>17.095114907953299</v>
      </c>
      <c r="G221" s="75">
        <v>-5.2278227025925803</v>
      </c>
      <c r="H221" s="76">
        <v>79.664000000000001</v>
      </c>
      <c r="I221" s="73">
        <v>22.832999999999998</v>
      </c>
      <c r="J221" s="74">
        <v>20.331525553499699</v>
      </c>
      <c r="K221" s="75">
        <v>3.2364106455463402</v>
      </c>
      <c r="L221" s="77">
        <v>91.83</v>
      </c>
      <c r="M221" s="73">
        <v>12.166</v>
      </c>
      <c r="N221" s="74">
        <v>12.8830689285574</v>
      </c>
      <c r="O221" s="103">
        <v>-7.4484566249422501</v>
      </c>
    </row>
    <row r="222" spans="1:15" s="2" customFormat="1" ht="19.649999999999999" customHeight="1">
      <c r="A222" s="72"/>
      <c r="B222" s="66" t="s">
        <v>232</v>
      </c>
      <c r="C222" s="66" t="s">
        <v>291</v>
      </c>
      <c r="D222" s="67">
        <v>275.60899999999998</v>
      </c>
      <c r="E222" s="67">
        <v>18.696000000000002</v>
      </c>
      <c r="F222" s="68">
        <v>82.904885092046698</v>
      </c>
      <c r="G222" s="69">
        <v>5.2278227025925501</v>
      </c>
      <c r="H222" s="70">
        <v>312.161</v>
      </c>
      <c r="I222" s="67">
        <v>36.552</v>
      </c>
      <c r="J222" s="68">
        <v>79.668474446500397</v>
      </c>
      <c r="K222" s="69">
        <v>-3.23641064554631</v>
      </c>
      <c r="L222" s="71">
        <v>304.16000000000003</v>
      </c>
      <c r="M222" s="67">
        <v>-8.0009999999999994</v>
      </c>
      <c r="N222" s="68">
        <v>42.671395462376303</v>
      </c>
      <c r="O222" s="104">
        <v>-36.997078984124002</v>
      </c>
    </row>
    <row r="223" spans="1:15" s="2" customFormat="1" ht="19.649999999999999" customHeight="1">
      <c r="A223" s="72"/>
      <c r="B223" s="66" t="s">
        <v>226</v>
      </c>
      <c r="C223" s="66" t="s">
        <v>275</v>
      </c>
      <c r="D223" s="73"/>
      <c r="E223" s="73"/>
      <c r="F223" s="74"/>
      <c r="G223" s="75"/>
      <c r="H223" s="76"/>
      <c r="I223" s="73"/>
      <c r="J223" s="74"/>
      <c r="K223" s="75"/>
      <c r="L223" s="77">
        <v>253.893</v>
      </c>
      <c r="M223" s="73">
        <v>253.893</v>
      </c>
      <c r="N223" s="74">
        <v>35.619307627988903</v>
      </c>
      <c r="O223" s="103">
        <v>35.619307627988903</v>
      </c>
    </row>
    <row r="224" spans="1:15" s="2" customFormat="1" ht="19.649999999999999" customHeight="1">
      <c r="A224" s="72"/>
      <c r="B224" s="66" t="s">
        <v>236</v>
      </c>
      <c r="C224" s="66" t="s">
        <v>292</v>
      </c>
      <c r="D224" s="67"/>
      <c r="E224" s="67"/>
      <c r="F224" s="68"/>
      <c r="G224" s="69"/>
      <c r="H224" s="70"/>
      <c r="I224" s="67"/>
      <c r="J224" s="68"/>
      <c r="K224" s="69"/>
      <c r="L224" s="71">
        <v>62.912999999999997</v>
      </c>
      <c r="M224" s="67">
        <v>62.912999999999997</v>
      </c>
      <c r="N224" s="68">
        <v>8.8262279810773308</v>
      </c>
      <c r="O224" s="105">
        <v>8.8262279810773308</v>
      </c>
    </row>
    <row r="225" spans="1:15" s="2" customFormat="1" ht="19.649999999999999" customHeight="1">
      <c r="A225" s="78" t="s">
        <v>225</v>
      </c>
      <c r="B225" s="79"/>
      <c r="C225" s="79"/>
      <c r="D225" s="80">
        <v>332.44</v>
      </c>
      <c r="E225" s="80">
        <v>1.6950000000000001</v>
      </c>
      <c r="F225" s="81">
        <v>100</v>
      </c>
      <c r="G225" s="82"/>
      <c r="H225" s="83">
        <v>391.82499999999999</v>
      </c>
      <c r="I225" s="80">
        <v>59.384999999999998</v>
      </c>
      <c r="J225" s="81">
        <v>100</v>
      </c>
      <c r="K225" s="82"/>
      <c r="L225" s="84">
        <v>712.79600000000005</v>
      </c>
      <c r="M225" s="80">
        <v>320.971</v>
      </c>
      <c r="N225" s="81">
        <v>100</v>
      </c>
      <c r="O225" s="85"/>
    </row>
    <row r="226" spans="1:15" s="2" customFormat="1" ht="11.1" customHeight="1">
      <c r="A226" s="86"/>
      <c r="B226" s="86"/>
      <c r="C226" s="87"/>
      <c r="D226" s="86"/>
      <c r="E226" s="86"/>
      <c r="F226" s="87"/>
      <c r="G226" s="88"/>
      <c r="H226" s="89"/>
      <c r="I226" s="86"/>
      <c r="J226" s="87"/>
      <c r="K226" s="88"/>
      <c r="L226" s="86"/>
      <c r="M226" s="86"/>
      <c r="N226" s="87"/>
      <c r="O226" s="87"/>
    </row>
    <row r="227" spans="1:15" s="2" customFormat="1" ht="19.649999999999999" customHeight="1">
      <c r="A227" s="65" t="s">
        <v>161</v>
      </c>
      <c r="B227" s="66" t="s">
        <v>222</v>
      </c>
      <c r="C227" s="66" t="s">
        <v>161</v>
      </c>
      <c r="D227" s="73">
        <v>65.664000000000001</v>
      </c>
      <c r="E227" s="73">
        <v>0.33399999999999902</v>
      </c>
      <c r="F227" s="74">
        <v>15.0695368797907</v>
      </c>
      <c r="G227" s="75">
        <v>-3.4994066828997399</v>
      </c>
      <c r="H227" s="76">
        <v>90.081000000000003</v>
      </c>
      <c r="I227" s="73">
        <v>24.417000000000002</v>
      </c>
      <c r="J227" s="74">
        <v>22.587617569400699</v>
      </c>
      <c r="K227" s="75">
        <v>7.5180806896100396</v>
      </c>
      <c r="L227" s="77">
        <v>49.081000000000003</v>
      </c>
      <c r="M227" s="73">
        <v>-41</v>
      </c>
      <c r="N227" s="74">
        <v>11.746952627812499</v>
      </c>
      <c r="O227" s="92">
        <v>-10.8406649415882</v>
      </c>
    </row>
    <row r="228" spans="1:15" s="2" customFormat="1" ht="19.649999999999999" customHeight="1">
      <c r="A228" s="72"/>
      <c r="B228" s="66" t="s">
        <v>223</v>
      </c>
      <c r="C228" s="66" t="s">
        <v>161</v>
      </c>
      <c r="D228" s="67">
        <v>105.58</v>
      </c>
      <c r="E228" s="67">
        <v>60</v>
      </c>
      <c r="F228" s="68">
        <v>24.2300454399412</v>
      </c>
      <c r="G228" s="69">
        <v>11.2747041329241</v>
      </c>
      <c r="H228" s="70">
        <v>67.114000000000004</v>
      </c>
      <c r="I228" s="67">
        <v>-38.466000000000001</v>
      </c>
      <c r="J228" s="68">
        <v>16.828691572615298</v>
      </c>
      <c r="K228" s="69">
        <v>-7.4013538673259296</v>
      </c>
      <c r="L228" s="71">
        <v>98.159000000000006</v>
      </c>
      <c r="M228" s="67">
        <v>31.045000000000002</v>
      </c>
      <c r="N228" s="68">
        <v>23.493187241365298</v>
      </c>
      <c r="O228" s="68">
        <v>6.6644956687499501</v>
      </c>
    </row>
    <row r="229" spans="1:15" s="2" customFormat="1" ht="19.649999999999999" customHeight="1">
      <c r="A229" s="72"/>
      <c r="B229" s="66" t="s">
        <v>226</v>
      </c>
      <c r="C229" s="66" t="s">
        <v>161</v>
      </c>
      <c r="D229" s="73">
        <v>211.49799999999999</v>
      </c>
      <c r="E229" s="73">
        <v>38.332999999999998</v>
      </c>
      <c r="F229" s="74">
        <v>48.537660072520303</v>
      </c>
      <c r="G229" s="75">
        <v>-0.68155180614629496</v>
      </c>
      <c r="H229" s="76">
        <v>215.66399999999999</v>
      </c>
      <c r="I229" s="73">
        <v>4.1660000000000004</v>
      </c>
      <c r="J229" s="74">
        <v>54.077285504015698</v>
      </c>
      <c r="K229" s="75">
        <v>5.5396254314954199</v>
      </c>
      <c r="L229" s="77">
        <v>223.16300000000001</v>
      </c>
      <c r="M229" s="73">
        <v>7.4989999999999997</v>
      </c>
      <c r="N229" s="74">
        <v>53.411405417178202</v>
      </c>
      <c r="O229" s="74">
        <v>-0.66588008683749</v>
      </c>
    </row>
    <row r="230" spans="1:15" s="2" customFormat="1" ht="19.649999999999999" customHeight="1">
      <c r="A230" s="72"/>
      <c r="B230" s="66" t="s">
        <v>227</v>
      </c>
      <c r="C230" s="66" t="s">
        <v>293</v>
      </c>
      <c r="D230" s="67">
        <v>52.997999999999998</v>
      </c>
      <c r="E230" s="67">
        <v>-14.750999999999999</v>
      </c>
      <c r="F230" s="68">
        <v>12.1627576077477</v>
      </c>
      <c r="G230" s="69">
        <v>-7.0937456438780702</v>
      </c>
      <c r="H230" s="70">
        <v>25.948</v>
      </c>
      <c r="I230" s="67">
        <v>-27.05</v>
      </c>
      <c r="J230" s="68">
        <v>6.5064053539682103</v>
      </c>
      <c r="K230" s="69">
        <v>-5.6563522537795299</v>
      </c>
      <c r="L230" s="71">
        <v>47.415999999999997</v>
      </c>
      <c r="M230" s="67">
        <v>21.468</v>
      </c>
      <c r="N230" s="68">
        <v>11.3484547136439</v>
      </c>
      <c r="O230" s="68">
        <v>4.8420493596757304</v>
      </c>
    </row>
    <row r="231" spans="1:15" s="2" customFormat="1" ht="19.649999999999999" customHeight="1">
      <c r="A231" s="78" t="s">
        <v>225</v>
      </c>
      <c r="B231" s="79"/>
      <c r="C231" s="79"/>
      <c r="D231" s="80">
        <v>435.74</v>
      </c>
      <c r="E231" s="80">
        <v>83.915999999999997</v>
      </c>
      <c r="F231" s="81">
        <v>100</v>
      </c>
      <c r="G231" s="82"/>
      <c r="H231" s="83">
        <v>398.80700000000002</v>
      </c>
      <c r="I231" s="80">
        <v>-36.933</v>
      </c>
      <c r="J231" s="81">
        <v>100</v>
      </c>
      <c r="K231" s="82"/>
      <c r="L231" s="84">
        <v>417.81900000000002</v>
      </c>
      <c r="M231" s="80">
        <v>19.012</v>
      </c>
      <c r="N231" s="81">
        <v>100</v>
      </c>
      <c r="O231" s="85"/>
    </row>
    <row r="232" spans="1:15" s="2" customFormat="1" ht="11.1" customHeight="1">
      <c r="A232" s="86"/>
      <c r="B232" s="86"/>
      <c r="C232" s="87"/>
      <c r="D232" s="86"/>
      <c r="E232" s="86"/>
      <c r="F232" s="87"/>
      <c r="G232" s="88"/>
      <c r="H232" s="89"/>
      <c r="I232" s="86"/>
      <c r="J232" s="87"/>
      <c r="K232" s="88"/>
      <c r="L232" s="86"/>
      <c r="M232" s="86"/>
      <c r="N232" s="87"/>
      <c r="O232" s="87"/>
    </row>
    <row r="233" spans="1:15" s="2" customFormat="1" ht="19.649999999999999" customHeight="1">
      <c r="A233" s="65" t="s">
        <v>163</v>
      </c>
      <c r="B233" s="66" t="s">
        <v>222</v>
      </c>
      <c r="C233" s="66" t="s">
        <v>163</v>
      </c>
      <c r="D233" s="73">
        <v>41.497999999999998</v>
      </c>
      <c r="E233" s="73">
        <v>9.4179999999999993</v>
      </c>
      <c r="F233" s="74">
        <v>13.6884813299908</v>
      </c>
      <c r="G233" s="75">
        <v>-2.8909298114975601</v>
      </c>
      <c r="H233" s="76">
        <v>46.997999999999998</v>
      </c>
      <c r="I233" s="73">
        <v>5.5</v>
      </c>
      <c r="J233" s="74">
        <v>17.7467469206196</v>
      </c>
      <c r="K233" s="75">
        <v>4.0582655906288201</v>
      </c>
      <c r="L233" s="77">
        <v>38.331000000000003</v>
      </c>
      <c r="M233" s="73">
        <v>-8.6669999999999998</v>
      </c>
      <c r="N233" s="74">
        <v>7.39386901638838</v>
      </c>
      <c r="O233" s="74">
        <v>-10.3528779042312</v>
      </c>
    </row>
    <row r="234" spans="1:15" s="2" customFormat="1" ht="19.649999999999999" customHeight="1">
      <c r="A234" s="72"/>
      <c r="B234" s="66" t="s">
        <v>223</v>
      </c>
      <c r="C234" s="66" t="s">
        <v>294</v>
      </c>
      <c r="D234" s="67">
        <v>216.74600000000001</v>
      </c>
      <c r="E234" s="67">
        <v>111.331</v>
      </c>
      <c r="F234" s="68">
        <v>71.495579891806301</v>
      </c>
      <c r="G234" s="69">
        <v>17.015572863128199</v>
      </c>
      <c r="H234" s="70">
        <v>161.24600000000001</v>
      </c>
      <c r="I234" s="67">
        <v>-55.5</v>
      </c>
      <c r="J234" s="68">
        <v>60.887526149245197</v>
      </c>
      <c r="K234" s="69">
        <v>-10.608053742561101</v>
      </c>
      <c r="L234" s="71">
        <v>185.36</v>
      </c>
      <c r="M234" s="67">
        <v>24.114000000000001</v>
      </c>
      <c r="N234" s="68">
        <v>35.755069287984902</v>
      </c>
      <c r="O234" s="68">
        <v>-25.132456861260199</v>
      </c>
    </row>
    <row r="235" spans="1:15" s="2" customFormat="1" ht="19.649999999999999" customHeight="1">
      <c r="A235" s="72"/>
      <c r="B235" s="66" t="s">
        <v>226</v>
      </c>
      <c r="C235" s="66" t="s">
        <v>275</v>
      </c>
      <c r="D235" s="73"/>
      <c r="E235" s="73"/>
      <c r="F235" s="74"/>
      <c r="G235" s="75"/>
      <c r="H235" s="76"/>
      <c r="I235" s="73"/>
      <c r="J235" s="74"/>
      <c r="K235" s="75"/>
      <c r="L235" s="77">
        <v>253.893</v>
      </c>
      <c r="M235" s="73">
        <v>253.893</v>
      </c>
      <c r="N235" s="74">
        <v>48.974761581432702</v>
      </c>
      <c r="O235" s="74">
        <v>48.974761581432702</v>
      </c>
    </row>
    <row r="236" spans="1:15" s="2" customFormat="1" ht="19.649999999999999" customHeight="1">
      <c r="A236" s="72"/>
      <c r="B236" s="66" t="s">
        <v>236</v>
      </c>
      <c r="C236" s="66" t="s">
        <v>163</v>
      </c>
      <c r="D236" s="67">
        <v>44.915999999999997</v>
      </c>
      <c r="E236" s="67">
        <v>-11.082000000000001</v>
      </c>
      <c r="F236" s="68">
        <v>14.8159387782029</v>
      </c>
      <c r="G236" s="69">
        <v>-14.1246430516307</v>
      </c>
      <c r="H236" s="70">
        <v>56.582000000000001</v>
      </c>
      <c r="I236" s="67">
        <v>11.666</v>
      </c>
      <c r="J236" s="68">
        <v>21.365726930135299</v>
      </c>
      <c r="K236" s="69">
        <v>6.5497881519323302</v>
      </c>
      <c r="L236" s="71">
        <v>40.832000000000001</v>
      </c>
      <c r="M236" s="67">
        <v>-15.75</v>
      </c>
      <c r="N236" s="68">
        <v>7.8763001141940103</v>
      </c>
      <c r="O236" s="68">
        <v>-13.4894268159413</v>
      </c>
    </row>
    <row r="237" spans="1:15" s="2" customFormat="1" ht="19.649999999999999" customHeight="1">
      <c r="A237" s="78" t="s">
        <v>225</v>
      </c>
      <c r="B237" s="79"/>
      <c r="C237" s="79"/>
      <c r="D237" s="80">
        <v>303.16000000000003</v>
      </c>
      <c r="E237" s="80">
        <v>109.667</v>
      </c>
      <c r="F237" s="81">
        <v>100</v>
      </c>
      <c r="G237" s="82"/>
      <c r="H237" s="83">
        <v>264.82600000000002</v>
      </c>
      <c r="I237" s="80">
        <v>-38.334000000000003</v>
      </c>
      <c r="J237" s="81">
        <v>100</v>
      </c>
      <c r="K237" s="82"/>
      <c r="L237" s="84">
        <v>518.41600000000005</v>
      </c>
      <c r="M237" s="80">
        <v>253.59</v>
      </c>
      <c r="N237" s="81">
        <v>100</v>
      </c>
      <c r="O237" s="85"/>
    </row>
    <row r="238" spans="1:15" s="2" customFormat="1" ht="11.1" customHeight="1">
      <c r="A238" s="86"/>
      <c r="B238" s="86"/>
      <c r="C238" s="87"/>
      <c r="D238" s="86"/>
      <c r="E238" s="86"/>
      <c r="F238" s="87"/>
      <c r="G238" s="88"/>
      <c r="H238" s="89"/>
      <c r="I238" s="86"/>
      <c r="J238" s="87"/>
      <c r="K238" s="88"/>
      <c r="L238" s="86"/>
      <c r="M238" s="86"/>
      <c r="N238" s="87"/>
      <c r="O238" s="87"/>
    </row>
    <row r="239" spans="1:15" s="2" customFormat="1" ht="19.649999999999999" customHeight="1">
      <c r="A239" s="65" t="s">
        <v>165</v>
      </c>
      <c r="B239" s="66" t="s">
        <v>222</v>
      </c>
      <c r="C239" s="66" t="s">
        <v>165</v>
      </c>
      <c r="D239" s="73">
        <v>238.10900000000001</v>
      </c>
      <c r="E239" s="73">
        <v>23.664000000000001</v>
      </c>
      <c r="F239" s="74">
        <v>34.388291381011001</v>
      </c>
      <c r="G239" s="75">
        <v>2.1659255776344302</v>
      </c>
      <c r="H239" s="76">
        <v>212.08099999999999</v>
      </c>
      <c r="I239" s="73">
        <v>-26.027999999999999</v>
      </c>
      <c r="J239" s="74">
        <v>32.423181058640601</v>
      </c>
      <c r="K239" s="75">
        <v>-1.96511032237044</v>
      </c>
      <c r="L239" s="77">
        <v>169.14599999999999</v>
      </c>
      <c r="M239" s="73">
        <v>-42.935000000000002</v>
      </c>
      <c r="N239" s="74">
        <v>21.3622666387134</v>
      </c>
      <c r="O239" s="74">
        <v>-11.060914419927199</v>
      </c>
    </row>
    <row r="240" spans="1:15" s="2" customFormat="1" ht="19.649999999999999" customHeight="1">
      <c r="A240" s="72"/>
      <c r="B240" s="66" t="s">
        <v>226</v>
      </c>
      <c r="C240" s="66" t="s">
        <v>275</v>
      </c>
      <c r="D240" s="67"/>
      <c r="E240" s="67"/>
      <c r="F240" s="68"/>
      <c r="G240" s="69"/>
      <c r="H240" s="70"/>
      <c r="I240" s="67"/>
      <c r="J240" s="68"/>
      <c r="K240" s="69"/>
      <c r="L240" s="71">
        <v>253.893</v>
      </c>
      <c r="M240" s="67">
        <v>253.893</v>
      </c>
      <c r="N240" s="68">
        <v>32.065375259851599</v>
      </c>
      <c r="O240" s="68">
        <v>32.065375259851599</v>
      </c>
    </row>
    <row r="241" spans="1:15" s="2" customFormat="1" ht="19.649999999999999" customHeight="1">
      <c r="A241" s="72"/>
      <c r="B241" s="66" t="s">
        <v>226</v>
      </c>
      <c r="C241" s="66" t="s">
        <v>295</v>
      </c>
      <c r="D241" s="73">
        <v>163.94200000000001</v>
      </c>
      <c r="E241" s="73">
        <v>-8.9689999999999994</v>
      </c>
      <c r="F241" s="74">
        <v>23.6769095900857</v>
      </c>
      <c r="G241" s="75">
        <v>-2.3045844686597099</v>
      </c>
      <c r="H241" s="76">
        <v>154.11199999999999</v>
      </c>
      <c r="I241" s="73">
        <v>-9.83</v>
      </c>
      <c r="J241" s="74">
        <v>23.560815345595401</v>
      </c>
      <c r="K241" s="75">
        <v>-0.116094244490263</v>
      </c>
      <c r="L241" s="77">
        <v>120.282</v>
      </c>
      <c r="M241" s="73">
        <v>-33.83</v>
      </c>
      <c r="N241" s="74">
        <v>15.1909956832424</v>
      </c>
      <c r="O241" s="74">
        <v>-8.3698196623529704</v>
      </c>
    </row>
    <row r="242" spans="1:15" s="2" customFormat="1" ht="19.649999999999999" customHeight="1">
      <c r="A242" s="72"/>
      <c r="B242" s="66" t="s">
        <v>234</v>
      </c>
      <c r="C242" s="66" t="s">
        <v>296</v>
      </c>
      <c r="D242" s="67">
        <v>50.747999999999998</v>
      </c>
      <c r="E242" s="67">
        <v>4.5</v>
      </c>
      <c r="F242" s="68">
        <v>7.3291518212396296</v>
      </c>
      <c r="G242" s="69">
        <v>0.379957511861649</v>
      </c>
      <c r="H242" s="70">
        <v>50.997999999999998</v>
      </c>
      <c r="I242" s="67">
        <v>0.250000000000001</v>
      </c>
      <c r="J242" s="68">
        <v>7.7966314173761599</v>
      </c>
      <c r="K242" s="69">
        <v>0.46747959613652501</v>
      </c>
      <c r="L242" s="71">
        <v>38.198</v>
      </c>
      <c r="M242" s="67">
        <v>-12.8</v>
      </c>
      <c r="N242" s="68">
        <v>4.8242102152316599</v>
      </c>
      <c r="O242" s="68">
        <v>-2.9724212021444898</v>
      </c>
    </row>
    <row r="243" spans="1:15" s="2" customFormat="1" ht="19.649999999999999" customHeight="1">
      <c r="A243" s="72"/>
      <c r="B243" s="66" t="s">
        <v>229</v>
      </c>
      <c r="C243" s="66" t="s">
        <v>295</v>
      </c>
      <c r="D243" s="73">
        <v>239.614</v>
      </c>
      <c r="E243" s="73">
        <v>7.702</v>
      </c>
      <c r="F243" s="74">
        <v>34.605647207663601</v>
      </c>
      <c r="G243" s="75">
        <v>-0.24129862083635301</v>
      </c>
      <c r="H243" s="76">
        <v>236.91200000000001</v>
      </c>
      <c r="I243" s="73">
        <v>-2.702</v>
      </c>
      <c r="J243" s="74">
        <v>36.2193721783878</v>
      </c>
      <c r="K243" s="75">
        <v>1.6137249707241701</v>
      </c>
      <c r="L243" s="77">
        <v>210.279</v>
      </c>
      <c r="M243" s="73">
        <v>-26.632999999999999</v>
      </c>
      <c r="N243" s="74">
        <v>26.5571522029609</v>
      </c>
      <c r="O243" s="74">
        <v>-9.6622199754269307</v>
      </c>
    </row>
    <row r="244" spans="1:15" s="2" customFormat="1" ht="19.649999999999999" customHeight="1">
      <c r="A244" s="78" t="s">
        <v>225</v>
      </c>
      <c r="B244" s="79"/>
      <c r="C244" s="79"/>
      <c r="D244" s="80">
        <v>692.41300000000001</v>
      </c>
      <c r="E244" s="80">
        <v>26.896999999999998</v>
      </c>
      <c r="F244" s="81">
        <v>100</v>
      </c>
      <c r="G244" s="82"/>
      <c r="H244" s="83">
        <v>654.10299999999995</v>
      </c>
      <c r="I244" s="80">
        <v>-38.31</v>
      </c>
      <c r="J244" s="81">
        <v>100</v>
      </c>
      <c r="K244" s="82"/>
      <c r="L244" s="84">
        <v>791.798</v>
      </c>
      <c r="M244" s="80">
        <v>137.69499999999999</v>
      </c>
      <c r="N244" s="81">
        <v>100</v>
      </c>
      <c r="O244" s="85"/>
    </row>
    <row r="245" spans="1:15" s="2" customFormat="1" ht="11.1" customHeight="1">
      <c r="A245" s="86"/>
      <c r="B245" s="86"/>
      <c r="C245" s="87"/>
      <c r="D245" s="86"/>
      <c r="E245" s="86"/>
      <c r="F245" s="87"/>
      <c r="G245" s="88"/>
      <c r="H245" s="89"/>
      <c r="I245" s="86"/>
      <c r="J245" s="87"/>
      <c r="K245" s="88"/>
      <c r="L245" s="86"/>
      <c r="M245" s="86"/>
      <c r="N245" s="87"/>
      <c r="O245" s="87"/>
    </row>
    <row r="246" spans="1:15" s="2" customFormat="1" ht="19.649999999999999" customHeight="1">
      <c r="A246" s="65" t="s">
        <v>167</v>
      </c>
      <c r="B246" s="66" t="s">
        <v>222</v>
      </c>
      <c r="C246" s="66" t="s">
        <v>167</v>
      </c>
      <c r="D246" s="67">
        <v>52.947000000000003</v>
      </c>
      <c r="E246" s="67">
        <v>-21.416</v>
      </c>
      <c r="F246" s="68">
        <v>100</v>
      </c>
      <c r="G246" s="69">
        <v>0</v>
      </c>
      <c r="H246" s="70">
        <v>85.914000000000001</v>
      </c>
      <c r="I246" s="67">
        <v>32.966999999999999</v>
      </c>
      <c r="J246" s="68">
        <v>100</v>
      </c>
      <c r="K246" s="69">
        <v>0</v>
      </c>
      <c r="L246" s="71">
        <v>68.247</v>
      </c>
      <c r="M246" s="67">
        <v>-17.667000000000002</v>
      </c>
      <c r="N246" s="68">
        <v>100</v>
      </c>
      <c r="O246" s="68">
        <v>0</v>
      </c>
    </row>
    <row r="247" spans="1:15" s="2" customFormat="1" ht="19.649999999999999" customHeight="1">
      <c r="A247" s="78" t="s">
        <v>225</v>
      </c>
      <c r="B247" s="79"/>
      <c r="C247" s="79"/>
      <c r="D247" s="80">
        <v>52.947000000000003</v>
      </c>
      <c r="E247" s="80">
        <v>-21.416</v>
      </c>
      <c r="F247" s="81">
        <v>100</v>
      </c>
      <c r="G247" s="82"/>
      <c r="H247" s="83">
        <v>85.914000000000001</v>
      </c>
      <c r="I247" s="80">
        <v>32.966999999999999</v>
      </c>
      <c r="J247" s="81">
        <v>100</v>
      </c>
      <c r="K247" s="82"/>
      <c r="L247" s="84">
        <v>68.247</v>
      </c>
      <c r="M247" s="80">
        <v>-17.667000000000002</v>
      </c>
      <c r="N247" s="81">
        <v>100</v>
      </c>
      <c r="O247" s="85"/>
    </row>
    <row r="248" spans="1:15" s="2" customFormat="1" ht="11.1" customHeight="1">
      <c r="A248" s="86"/>
      <c r="B248" s="86"/>
      <c r="C248" s="87"/>
      <c r="D248" s="86"/>
      <c r="E248" s="86"/>
      <c r="F248" s="87"/>
      <c r="G248" s="88"/>
      <c r="H248" s="89"/>
      <c r="I248" s="86"/>
      <c r="J248" s="87"/>
      <c r="K248" s="88"/>
      <c r="L248" s="86"/>
      <c r="M248" s="86"/>
      <c r="N248" s="87"/>
      <c r="O248" s="87"/>
    </row>
    <row r="249" spans="1:15" s="2" customFormat="1" ht="19.649999999999999" customHeight="1">
      <c r="A249" s="65" t="s">
        <v>169</v>
      </c>
      <c r="B249" s="66" t="s">
        <v>222</v>
      </c>
      <c r="C249" s="66" t="s">
        <v>169</v>
      </c>
      <c r="D249" s="73">
        <v>232.24799999999999</v>
      </c>
      <c r="E249" s="73">
        <v>10.302</v>
      </c>
      <c r="F249" s="74">
        <v>70.237918822714605</v>
      </c>
      <c r="G249" s="75">
        <v>-0.14582935780335099</v>
      </c>
      <c r="H249" s="76">
        <v>223.82499999999999</v>
      </c>
      <c r="I249" s="73">
        <v>-8.423</v>
      </c>
      <c r="J249" s="74">
        <v>71.416720111548202</v>
      </c>
      <c r="K249" s="75">
        <v>1.1788012888336099</v>
      </c>
      <c r="L249" s="77">
        <v>225.411</v>
      </c>
      <c r="M249" s="73">
        <v>1.5860000000000001</v>
      </c>
      <c r="N249" s="74">
        <v>46.51456965805</v>
      </c>
      <c r="O249" s="74">
        <v>-24.902150453498301</v>
      </c>
    </row>
    <row r="250" spans="1:15" s="2" customFormat="1" ht="19.649999999999999" customHeight="1">
      <c r="A250" s="72"/>
      <c r="B250" s="66" t="s">
        <v>245</v>
      </c>
      <c r="C250" s="66" t="s">
        <v>297</v>
      </c>
      <c r="D250" s="67"/>
      <c r="E250" s="67"/>
      <c r="F250" s="68"/>
      <c r="G250" s="69"/>
      <c r="H250" s="70"/>
      <c r="I250" s="67"/>
      <c r="J250" s="68"/>
      <c r="K250" s="69"/>
      <c r="L250" s="71">
        <v>73.194999999999993</v>
      </c>
      <c r="M250" s="67">
        <v>73.194999999999993</v>
      </c>
      <c r="N250" s="68">
        <v>15.104116152809601</v>
      </c>
      <c r="O250" s="68">
        <v>15.104116152809601</v>
      </c>
    </row>
    <row r="251" spans="1:15" s="2" customFormat="1" ht="19.649999999999999" customHeight="1">
      <c r="A251" s="72"/>
      <c r="B251" s="66" t="s">
        <v>226</v>
      </c>
      <c r="C251" s="66" t="s">
        <v>298</v>
      </c>
      <c r="D251" s="73"/>
      <c r="E251" s="73"/>
      <c r="F251" s="74"/>
      <c r="G251" s="75"/>
      <c r="H251" s="76"/>
      <c r="I251" s="73"/>
      <c r="J251" s="74"/>
      <c r="K251" s="75"/>
      <c r="L251" s="77">
        <v>79.5</v>
      </c>
      <c r="M251" s="73">
        <v>79.5</v>
      </c>
      <c r="N251" s="74">
        <v>16.4051811482801</v>
      </c>
      <c r="O251" s="74">
        <v>16.4051811482801</v>
      </c>
    </row>
    <row r="252" spans="1:15" s="2" customFormat="1" ht="19.649999999999999" customHeight="1">
      <c r="A252" s="72"/>
      <c r="B252" s="66" t="s">
        <v>235</v>
      </c>
      <c r="C252" s="66" t="s">
        <v>299</v>
      </c>
      <c r="D252" s="67">
        <v>41.661999999999999</v>
      </c>
      <c r="E252" s="67">
        <v>-7.17</v>
      </c>
      <c r="F252" s="68">
        <v>12.599687291136799</v>
      </c>
      <c r="G252" s="69">
        <v>-2.8859677382444802</v>
      </c>
      <c r="H252" s="70">
        <v>44.415999999999997</v>
      </c>
      <c r="I252" s="67">
        <v>2.754</v>
      </c>
      <c r="J252" s="68">
        <v>14.171987224280199</v>
      </c>
      <c r="K252" s="69">
        <v>1.5722999331434599</v>
      </c>
      <c r="L252" s="71">
        <v>48.664999999999999</v>
      </c>
      <c r="M252" s="67">
        <v>4.2489999999999997</v>
      </c>
      <c r="N252" s="68">
        <v>10.0422407620258</v>
      </c>
      <c r="O252" s="68">
        <v>-4.1297464622544302</v>
      </c>
    </row>
    <row r="253" spans="1:15" s="2" customFormat="1" ht="19.649999999999999" customHeight="1">
      <c r="A253" s="72"/>
      <c r="B253" s="66" t="s">
        <v>250</v>
      </c>
      <c r="C253" s="66" t="s">
        <v>169</v>
      </c>
      <c r="D253" s="73">
        <v>56.749000000000002</v>
      </c>
      <c r="E253" s="73">
        <v>12.19</v>
      </c>
      <c r="F253" s="74">
        <v>17.1623938861486</v>
      </c>
      <c r="G253" s="75">
        <v>3.03179709604782</v>
      </c>
      <c r="H253" s="76">
        <v>45.165999999999997</v>
      </c>
      <c r="I253" s="73">
        <v>-11.583</v>
      </c>
      <c r="J253" s="74">
        <v>14.4112926641715</v>
      </c>
      <c r="K253" s="75">
        <v>-2.7511012219770601</v>
      </c>
      <c r="L253" s="77">
        <v>57.832000000000001</v>
      </c>
      <c r="M253" s="73">
        <v>12.666</v>
      </c>
      <c r="N253" s="74">
        <v>11.933892278834399</v>
      </c>
      <c r="O253" s="74">
        <v>-2.4774003853370798</v>
      </c>
    </row>
    <row r="254" spans="1:15" s="2" customFormat="1" ht="19.649999999999999" customHeight="1">
      <c r="A254" s="78" t="s">
        <v>225</v>
      </c>
      <c r="B254" s="79"/>
      <c r="C254" s="79"/>
      <c r="D254" s="80">
        <v>330.65899999999999</v>
      </c>
      <c r="E254" s="80">
        <v>15.321999999999999</v>
      </c>
      <c r="F254" s="81">
        <v>100</v>
      </c>
      <c r="G254" s="82"/>
      <c r="H254" s="83">
        <v>313.40699999999998</v>
      </c>
      <c r="I254" s="80">
        <v>-17.251999999999999</v>
      </c>
      <c r="J254" s="81">
        <v>100</v>
      </c>
      <c r="K254" s="82"/>
      <c r="L254" s="84">
        <v>484.60300000000001</v>
      </c>
      <c r="M254" s="80">
        <v>171.196</v>
      </c>
      <c r="N254" s="81">
        <v>100</v>
      </c>
      <c r="O254" s="85"/>
    </row>
    <row r="255" spans="1:15" s="2" customFormat="1" ht="11.1" customHeight="1">
      <c r="A255" s="86"/>
      <c r="B255" s="86"/>
      <c r="C255" s="87"/>
      <c r="D255" s="86"/>
      <c r="E255" s="86"/>
      <c r="F255" s="87"/>
      <c r="G255" s="88"/>
      <c r="H255" s="89"/>
      <c r="I255" s="86"/>
      <c r="J255" s="87"/>
      <c r="K255" s="88"/>
      <c r="L255" s="86"/>
      <c r="M255" s="86"/>
      <c r="N255" s="87"/>
      <c r="O255" s="87"/>
    </row>
    <row r="256" spans="1:15" s="2" customFormat="1" ht="19.649999999999999" customHeight="1">
      <c r="A256" s="65" t="s">
        <v>171</v>
      </c>
      <c r="B256" s="66" t="s">
        <v>222</v>
      </c>
      <c r="C256" s="66" t="s">
        <v>171</v>
      </c>
      <c r="D256" s="67">
        <v>46.831000000000003</v>
      </c>
      <c r="E256" s="67">
        <v>13.332000000000001</v>
      </c>
      <c r="F256" s="68">
        <v>6.4575243789436501</v>
      </c>
      <c r="G256" s="69">
        <v>2.4131484025297101</v>
      </c>
      <c r="H256" s="70">
        <v>36.331000000000003</v>
      </c>
      <c r="I256" s="67">
        <v>-10.5</v>
      </c>
      <c r="J256" s="68">
        <v>5.2042612745147201</v>
      </c>
      <c r="K256" s="69">
        <v>-1.25326310442893</v>
      </c>
      <c r="L256" s="71">
        <v>34.832000000000001</v>
      </c>
      <c r="M256" s="67">
        <v>-1.4990000000000001</v>
      </c>
      <c r="N256" s="68">
        <v>7.2169882665926304</v>
      </c>
      <c r="O256" s="68">
        <v>2.0127269920779098</v>
      </c>
    </row>
    <row r="257" spans="1:15" s="2" customFormat="1" ht="19.649999999999999" customHeight="1">
      <c r="A257" s="72"/>
      <c r="B257" s="66" t="s">
        <v>226</v>
      </c>
      <c r="C257" s="66" t="s">
        <v>295</v>
      </c>
      <c r="D257" s="73">
        <v>163.94200000000001</v>
      </c>
      <c r="E257" s="73">
        <v>-8.9689999999999994</v>
      </c>
      <c r="F257" s="74">
        <v>22.605954639721102</v>
      </c>
      <c r="G257" s="75">
        <v>1.7301943347057001</v>
      </c>
      <c r="H257" s="76">
        <v>154.11199999999999</v>
      </c>
      <c r="I257" s="73">
        <v>-9.83</v>
      </c>
      <c r="J257" s="74">
        <v>22.075888732432698</v>
      </c>
      <c r="K257" s="75">
        <v>-0.53006590728842795</v>
      </c>
      <c r="L257" s="77">
        <v>120.282</v>
      </c>
      <c r="M257" s="73">
        <v>-33.83</v>
      </c>
      <c r="N257" s="74">
        <v>24.9217323921192</v>
      </c>
      <c r="O257" s="74">
        <v>2.84584365968646</v>
      </c>
    </row>
    <row r="258" spans="1:15" s="2" customFormat="1" ht="19.649999999999999" customHeight="1">
      <c r="A258" s="72"/>
      <c r="B258" s="66" t="s">
        <v>227</v>
      </c>
      <c r="C258" s="66" t="s">
        <v>300</v>
      </c>
      <c r="D258" s="67">
        <v>183.99799999999999</v>
      </c>
      <c r="E258" s="67">
        <v>-129.63300000000001</v>
      </c>
      <c r="F258" s="68">
        <v>25.371475532806802</v>
      </c>
      <c r="G258" s="69">
        <v>-12.4935855692763</v>
      </c>
      <c r="H258" s="70">
        <v>176.41499999999999</v>
      </c>
      <c r="I258" s="67">
        <v>-7.5830000000000002</v>
      </c>
      <c r="J258" s="68">
        <v>25.270698652487201</v>
      </c>
      <c r="K258" s="69">
        <v>-0.100776880319529</v>
      </c>
      <c r="L258" s="71"/>
      <c r="M258" s="67">
        <v>-176.41499999999999</v>
      </c>
      <c r="N258" s="68"/>
      <c r="O258" s="68">
        <v>-25.270698652487201</v>
      </c>
    </row>
    <row r="259" spans="1:15" s="2" customFormat="1" ht="19.649999999999999" customHeight="1">
      <c r="A259" s="72"/>
      <c r="B259" s="66" t="s">
        <v>227</v>
      </c>
      <c r="C259" s="66" t="s">
        <v>301</v>
      </c>
      <c r="D259" s="73"/>
      <c r="E259" s="73"/>
      <c r="F259" s="74"/>
      <c r="G259" s="75"/>
      <c r="H259" s="76"/>
      <c r="I259" s="73"/>
      <c r="J259" s="74"/>
      <c r="K259" s="75"/>
      <c r="L259" s="77">
        <v>54.082999999999998</v>
      </c>
      <c r="M259" s="73">
        <v>54.082999999999998</v>
      </c>
      <c r="N259" s="74">
        <v>11.2056837512095</v>
      </c>
      <c r="O259" s="74">
        <v>11.2056837512095</v>
      </c>
    </row>
    <row r="260" spans="1:15" s="2" customFormat="1" ht="19.649999999999999" customHeight="1">
      <c r="A260" s="72"/>
      <c r="B260" s="66" t="s">
        <v>229</v>
      </c>
      <c r="C260" s="66" t="s">
        <v>295</v>
      </c>
      <c r="D260" s="67">
        <v>239.614</v>
      </c>
      <c r="E260" s="67">
        <v>7.702</v>
      </c>
      <c r="F260" s="68">
        <v>33.040363146979701</v>
      </c>
      <c r="G260" s="69">
        <v>5.0413386554392901</v>
      </c>
      <c r="H260" s="70">
        <v>236.91200000000001</v>
      </c>
      <c r="I260" s="67">
        <v>-2.702</v>
      </c>
      <c r="J260" s="68">
        <v>33.936636675781898</v>
      </c>
      <c r="K260" s="69">
        <v>0.89627352880221201</v>
      </c>
      <c r="L260" s="71">
        <v>210.279</v>
      </c>
      <c r="M260" s="67">
        <v>-26.632999999999999</v>
      </c>
      <c r="N260" s="68">
        <v>43.568588530972399</v>
      </c>
      <c r="O260" s="68">
        <v>9.6319518551905592</v>
      </c>
    </row>
    <row r="261" spans="1:15" s="2" customFormat="1" ht="19.649999999999999" customHeight="1">
      <c r="A261" s="72"/>
      <c r="B261" s="66" t="s">
        <v>229</v>
      </c>
      <c r="C261" s="66" t="s">
        <v>302</v>
      </c>
      <c r="D261" s="73">
        <v>90.831000000000003</v>
      </c>
      <c r="E261" s="73">
        <v>14.497999999999999</v>
      </c>
      <c r="F261" s="74">
        <v>12.5246823015488</v>
      </c>
      <c r="G261" s="75">
        <v>3.3089041766015899</v>
      </c>
      <c r="H261" s="76">
        <v>94.331000000000003</v>
      </c>
      <c r="I261" s="73">
        <v>3.5</v>
      </c>
      <c r="J261" s="74">
        <v>13.512514664783501</v>
      </c>
      <c r="K261" s="75">
        <v>0.98783236323468204</v>
      </c>
      <c r="L261" s="77">
        <v>63.162999999999997</v>
      </c>
      <c r="M261" s="73">
        <v>-31.167999999999999</v>
      </c>
      <c r="N261" s="74">
        <v>13.0870070591063</v>
      </c>
      <c r="O261" s="74">
        <v>-0.42550760567717399</v>
      </c>
    </row>
    <row r="262" spans="1:15" s="2" customFormat="1" ht="19.649999999999999" customHeight="1">
      <c r="A262" s="78" t="s">
        <v>225</v>
      </c>
      <c r="B262" s="79"/>
      <c r="C262" s="79"/>
      <c r="D262" s="80">
        <v>725.21600000000001</v>
      </c>
      <c r="E262" s="80">
        <v>-103.07</v>
      </c>
      <c r="F262" s="81">
        <v>100</v>
      </c>
      <c r="G262" s="82"/>
      <c r="H262" s="83">
        <v>698.101</v>
      </c>
      <c r="I262" s="80">
        <v>-27.114999999999998</v>
      </c>
      <c r="J262" s="81">
        <v>100</v>
      </c>
      <c r="K262" s="82"/>
      <c r="L262" s="84">
        <v>482.63900000000001</v>
      </c>
      <c r="M262" s="80">
        <v>-215.46199999999999</v>
      </c>
      <c r="N262" s="81">
        <v>100</v>
      </c>
      <c r="O262" s="85"/>
    </row>
    <row r="263" spans="1:15" s="2" customFormat="1" ht="11.1" customHeight="1">
      <c r="A263" s="86"/>
      <c r="B263" s="86"/>
      <c r="C263" s="87"/>
      <c r="D263" s="86"/>
      <c r="E263" s="86"/>
      <c r="F263" s="87"/>
      <c r="G263" s="88"/>
      <c r="H263" s="89"/>
      <c r="I263" s="86"/>
      <c r="J263" s="87"/>
      <c r="K263" s="88"/>
      <c r="L263" s="86"/>
      <c r="M263" s="86"/>
      <c r="N263" s="87"/>
      <c r="O263" s="87"/>
    </row>
    <row r="264" spans="1:15" s="2" customFormat="1" ht="19.649999999999999" customHeight="1">
      <c r="A264" s="65" t="s">
        <v>173</v>
      </c>
      <c r="B264" s="66" t="s">
        <v>222</v>
      </c>
      <c r="C264" s="66" t="s">
        <v>173</v>
      </c>
      <c r="D264" s="73">
        <v>68.078999999999994</v>
      </c>
      <c r="E264" s="73">
        <v>22.466000000000001</v>
      </c>
      <c r="F264" s="74">
        <v>5.6150268507467898</v>
      </c>
      <c r="G264" s="75">
        <v>0.96292716916161403</v>
      </c>
      <c r="H264" s="76">
        <v>66.363</v>
      </c>
      <c r="I264" s="73">
        <v>-1.716</v>
      </c>
      <c r="J264" s="74">
        <v>6.4052312815191899</v>
      </c>
      <c r="K264" s="75">
        <v>0.79020443077239999</v>
      </c>
      <c r="L264" s="77">
        <v>57.561</v>
      </c>
      <c r="M264" s="73">
        <v>-8.8019999999999996</v>
      </c>
      <c r="N264" s="74">
        <v>5.8154760100627403</v>
      </c>
      <c r="O264" s="74">
        <v>-0.58975527145645101</v>
      </c>
    </row>
    <row r="265" spans="1:15" s="2" customFormat="1" ht="19.649999999999999" customHeight="1">
      <c r="A265" s="72"/>
      <c r="B265" s="66" t="s">
        <v>222</v>
      </c>
      <c r="C265" s="66" t="s">
        <v>303</v>
      </c>
      <c r="D265" s="67">
        <v>87.998000000000005</v>
      </c>
      <c r="E265" s="67">
        <v>3.5539999999999998</v>
      </c>
      <c r="F265" s="68">
        <v>7.2579082068187901</v>
      </c>
      <c r="G265" s="69">
        <v>-1.35459054379571</v>
      </c>
      <c r="H265" s="70">
        <v>79.03</v>
      </c>
      <c r="I265" s="67">
        <v>-8.968</v>
      </c>
      <c r="J265" s="68">
        <v>7.6278261708853101</v>
      </c>
      <c r="K265" s="69">
        <v>0.369917964066519</v>
      </c>
      <c r="L265" s="71">
        <v>101.946</v>
      </c>
      <c r="M265" s="67">
        <v>22.916</v>
      </c>
      <c r="N265" s="68">
        <v>10.2997605552693</v>
      </c>
      <c r="O265" s="68">
        <v>2.671934384384</v>
      </c>
    </row>
    <row r="266" spans="1:15" s="2" customFormat="1" ht="19.649999999999999" customHeight="1">
      <c r="A266" s="72"/>
      <c r="B266" s="66" t="s">
        <v>223</v>
      </c>
      <c r="C266" s="66" t="s">
        <v>304</v>
      </c>
      <c r="D266" s="67">
        <v>352.88400000000001</v>
      </c>
      <c r="E266" s="67">
        <v>110.608</v>
      </c>
      <c r="F266" s="68">
        <v>29.105203296154901</v>
      </c>
      <c r="G266" s="69">
        <v>4.3953157102532998</v>
      </c>
      <c r="H266" s="70">
        <v>236.726</v>
      </c>
      <c r="I266" s="67">
        <v>-116.158</v>
      </c>
      <c r="J266" s="68">
        <v>22.848345920903402</v>
      </c>
      <c r="K266" s="69">
        <v>-6.2568573752515402</v>
      </c>
      <c r="L266" s="71">
        <v>263.52100000000002</v>
      </c>
      <c r="M266" s="67">
        <v>26.795000000000002</v>
      </c>
      <c r="N266" s="68">
        <v>26.6239303286556</v>
      </c>
      <c r="O266" s="68">
        <v>3.7755844077521798</v>
      </c>
    </row>
    <row r="267" spans="1:15" s="2" customFormat="1" ht="19.649999999999999" customHeight="1">
      <c r="A267" s="72"/>
      <c r="B267" s="66" t="s">
        <v>226</v>
      </c>
      <c r="C267" s="66" t="s">
        <v>305</v>
      </c>
      <c r="D267" s="73">
        <v>127.07899999999999</v>
      </c>
      <c r="E267" s="73">
        <v>24.081</v>
      </c>
      <c r="F267" s="74">
        <v>10.4812349941399</v>
      </c>
      <c r="G267" s="75">
        <v>-2.3598342933070199E-2</v>
      </c>
      <c r="H267" s="76">
        <v>90.912999999999997</v>
      </c>
      <c r="I267" s="73">
        <v>-36.165999999999997</v>
      </c>
      <c r="J267" s="74">
        <v>8.7747508626306008</v>
      </c>
      <c r="K267" s="75">
        <v>-1.70648413150933</v>
      </c>
      <c r="L267" s="77">
        <v>96.578000000000003</v>
      </c>
      <c r="M267" s="73">
        <v>5.665</v>
      </c>
      <c r="N267" s="74">
        <v>9.7574232918093795</v>
      </c>
      <c r="O267" s="74">
        <v>0.98267242917878195</v>
      </c>
    </row>
    <row r="268" spans="1:15" s="2" customFormat="1" ht="19.649999999999999" customHeight="1">
      <c r="A268" s="72"/>
      <c r="B268" s="66" t="s">
        <v>234</v>
      </c>
      <c r="C268" s="66" t="s">
        <v>303</v>
      </c>
      <c r="D268" s="67">
        <v>71.498000000000005</v>
      </c>
      <c r="E268" s="67">
        <v>7.8319999999999999</v>
      </c>
      <c r="F268" s="68">
        <v>5.8970194887512202</v>
      </c>
      <c r="G268" s="69">
        <v>-0.59631746185062895</v>
      </c>
      <c r="H268" s="70">
        <v>86.248999999999995</v>
      </c>
      <c r="I268" s="67">
        <v>14.750999999999999</v>
      </c>
      <c r="J268" s="68">
        <v>8.3245904012740404</v>
      </c>
      <c r="K268" s="69">
        <v>2.4275709125228202</v>
      </c>
      <c r="L268" s="71">
        <v>87.25</v>
      </c>
      <c r="M268" s="67">
        <v>1.0009999999999999</v>
      </c>
      <c r="N268" s="68">
        <v>8.8150011618626198</v>
      </c>
      <c r="O268" s="68">
        <v>0.49041076058858502</v>
      </c>
    </row>
    <row r="269" spans="1:15" s="2" customFormat="1" ht="19.649999999999999" customHeight="1">
      <c r="A269" s="72"/>
      <c r="B269" s="66" t="s">
        <v>234</v>
      </c>
      <c r="C269" s="66" t="s">
        <v>173</v>
      </c>
      <c r="D269" s="73">
        <v>15.666</v>
      </c>
      <c r="E269" s="73">
        <v>-5.1669999999999998</v>
      </c>
      <c r="F269" s="74">
        <v>1.29210197922706</v>
      </c>
      <c r="G269" s="75">
        <v>-0.832669306732291</v>
      </c>
      <c r="H269" s="76">
        <v>20.414999999999999</v>
      </c>
      <c r="I269" s="73">
        <v>4.7489999999999997</v>
      </c>
      <c r="J269" s="74">
        <v>1.9704171995270601</v>
      </c>
      <c r="K269" s="75">
        <v>0.67831522029999702</v>
      </c>
      <c r="L269" s="77">
        <v>18.748999999999999</v>
      </c>
      <c r="M269" s="73">
        <v>-1.6659999999999999</v>
      </c>
      <c r="N269" s="74">
        <v>1.89424019236404</v>
      </c>
      <c r="O269" s="74">
        <v>-7.6177007163023003E-2</v>
      </c>
    </row>
    <row r="270" spans="1:15" s="2" customFormat="1" ht="19.649999999999999" customHeight="1">
      <c r="A270" s="72"/>
      <c r="B270" s="66" t="s">
        <v>236</v>
      </c>
      <c r="C270" s="66" t="s">
        <v>303</v>
      </c>
      <c r="D270" s="67">
        <v>153.41300000000001</v>
      </c>
      <c r="E270" s="67">
        <v>27.082000000000001</v>
      </c>
      <c r="F270" s="68">
        <v>12.6532133881758</v>
      </c>
      <c r="G270" s="69">
        <v>-0.23136786879784499</v>
      </c>
      <c r="H270" s="70">
        <v>80.831000000000003</v>
      </c>
      <c r="I270" s="67">
        <v>-72.581999999999994</v>
      </c>
      <c r="J270" s="68">
        <v>7.8016552855729504</v>
      </c>
      <c r="K270" s="69">
        <v>-4.8515581026028203</v>
      </c>
      <c r="L270" s="71">
        <v>56.331000000000003</v>
      </c>
      <c r="M270" s="67">
        <v>-24.5</v>
      </c>
      <c r="N270" s="68">
        <v>5.6912072257751696</v>
      </c>
      <c r="O270" s="68">
        <v>-2.1104480597977799</v>
      </c>
    </row>
    <row r="271" spans="1:15" s="2" customFormat="1" ht="19.649999999999999" customHeight="1">
      <c r="A271" s="72"/>
      <c r="B271" s="66" t="s">
        <v>237</v>
      </c>
      <c r="C271" s="66" t="s">
        <v>303</v>
      </c>
      <c r="D271" s="73">
        <v>187.91399999999999</v>
      </c>
      <c r="E271" s="73">
        <v>21.338000000000001</v>
      </c>
      <c r="F271" s="74">
        <v>15.498790458603001</v>
      </c>
      <c r="G271" s="75">
        <v>-1.4904046515571101</v>
      </c>
      <c r="H271" s="76">
        <v>202.66200000000001</v>
      </c>
      <c r="I271" s="73">
        <v>14.747999999999999</v>
      </c>
      <c r="J271" s="74">
        <v>19.560553048765801</v>
      </c>
      <c r="K271" s="75">
        <v>4.0617625901627701</v>
      </c>
      <c r="L271" s="77">
        <v>143.86000000000001</v>
      </c>
      <c r="M271" s="73">
        <v>-58.802</v>
      </c>
      <c r="N271" s="74">
        <v>14.534396185049401</v>
      </c>
      <c r="O271" s="74">
        <v>-5.0261568637164098</v>
      </c>
    </row>
    <row r="272" spans="1:15" s="2" customFormat="1" ht="19.649999999999999" customHeight="1">
      <c r="A272" s="72"/>
      <c r="B272" s="66" t="s">
        <v>237</v>
      </c>
      <c r="C272" s="66" t="s">
        <v>306</v>
      </c>
      <c r="D272" s="67">
        <v>49.582000000000001</v>
      </c>
      <c r="E272" s="67">
        <v>10.000999999999999</v>
      </c>
      <c r="F272" s="68">
        <v>4.08942935874098</v>
      </c>
      <c r="G272" s="69">
        <v>5.2537299529290302E-2</v>
      </c>
      <c r="H272" s="70">
        <v>71.947999999999993</v>
      </c>
      <c r="I272" s="67">
        <v>22.366</v>
      </c>
      <c r="J272" s="68">
        <v>6.9442849214583902</v>
      </c>
      <c r="K272" s="69">
        <v>2.8548555627173999</v>
      </c>
      <c r="L272" s="71">
        <v>66.247</v>
      </c>
      <c r="M272" s="67">
        <v>-5.7009999999999996</v>
      </c>
      <c r="N272" s="68">
        <v>6.6930358965033001</v>
      </c>
      <c r="O272" s="68">
        <v>-0.251249024955086</v>
      </c>
    </row>
    <row r="273" spans="1:15" s="2" customFormat="1" ht="19.649999999999999" customHeight="1">
      <c r="A273" s="72"/>
      <c r="B273" s="66" t="s">
        <v>250</v>
      </c>
      <c r="C273" s="66" t="s">
        <v>307</v>
      </c>
      <c r="D273" s="73">
        <v>48.164999999999999</v>
      </c>
      <c r="E273" s="73">
        <v>2.3330000000000002</v>
      </c>
      <c r="F273" s="74">
        <v>3.9725578851954202</v>
      </c>
      <c r="G273" s="75">
        <v>-0.70187774952300996</v>
      </c>
      <c r="H273" s="76">
        <v>42.523000000000003</v>
      </c>
      <c r="I273" s="73">
        <v>-5.6420000000000003</v>
      </c>
      <c r="J273" s="74">
        <v>4.1042395579470599</v>
      </c>
      <c r="K273" s="75">
        <v>0.13168167275163301</v>
      </c>
      <c r="L273" s="77">
        <v>30.332000000000001</v>
      </c>
      <c r="M273" s="73">
        <v>-12.191000000000001</v>
      </c>
      <c r="N273" s="74">
        <v>3.0644884268380199</v>
      </c>
      <c r="O273" s="74">
        <v>-1.0397511311090399</v>
      </c>
    </row>
    <row r="274" spans="1:15" s="2" customFormat="1" ht="19.649999999999999" customHeight="1">
      <c r="A274" s="72"/>
      <c r="B274" s="66" t="s">
        <v>250</v>
      </c>
      <c r="C274" s="66" t="s">
        <v>308</v>
      </c>
      <c r="D274" s="67">
        <v>50.164999999999999</v>
      </c>
      <c r="E274" s="67">
        <v>7.8330000000000002</v>
      </c>
      <c r="F274" s="68">
        <v>4.1375140934460397</v>
      </c>
      <c r="G274" s="69">
        <v>-0.17995425375462301</v>
      </c>
      <c r="H274" s="70">
        <v>58.414999999999999</v>
      </c>
      <c r="I274" s="67">
        <v>8.25</v>
      </c>
      <c r="J274" s="68">
        <v>5.6381053495162003</v>
      </c>
      <c r="K274" s="69">
        <v>1.50059125607016</v>
      </c>
      <c r="L274" s="71">
        <v>67.415000000000006</v>
      </c>
      <c r="M274" s="67">
        <v>9</v>
      </c>
      <c r="N274" s="68">
        <v>6.8110407258105301</v>
      </c>
      <c r="O274" s="68">
        <v>1.17293537629433</v>
      </c>
    </row>
    <row r="275" spans="1:15" s="2" customFormat="1" ht="19.649999999999999" customHeight="1">
      <c r="A275" s="78" t="s">
        <v>225</v>
      </c>
      <c r="B275" s="79"/>
      <c r="C275" s="79"/>
      <c r="D275" s="80">
        <v>1212.443</v>
      </c>
      <c r="E275" s="80">
        <v>231.96100000000001</v>
      </c>
      <c r="F275" s="81">
        <v>99.999999999999901</v>
      </c>
      <c r="G275" s="82"/>
      <c r="H275" s="83">
        <v>1036.075</v>
      </c>
      <c r="I275" s="80">
        <v>-176.36799999999999</v>
      </c>
      <c r="J275" s="81">
        <v>99.999999999999901</v>
      </c>
      <c r="K275" s="82"/>
      <c r="L275" s="84">
        <v>989.79</v>
      </c>
      <c r="M275" s="80">
        <v>-46.284999999999997</v>
      </c>
      <c r="N275" s="81">
        <v>100</v>
      </c>
      <c r="O275" s="85"/>
    </row>
    <row r="276" spans="1:15" s="2" customFormat="1" ht="11.1" customHeight="1">
      <c r="A276" s="86"/>
      <c r="B276" s="86"/>
      <c r="C276" s="87"/>
      <c r="D276" s="86"/>
      <c r="E276" s="86"/>
      <c r="F276" s="87"/>
      <c r="G276" s="88"/>
      <c r="H276" s="89"/>
      <c r="I276" s="86"/>
      <c r="J276" s="87"/>
      <c r="K276" s="88"/>
      <c r="L276" s="86"/>
      <c r="M276" s="86"/>
      <c r="N276" s="87"/>
      <c r="O276" s="87"/>
    </row>
    <row r="277" spans="1:15" s="2" customFormat="1" ht="19.649999999999999" customHeight="1">
      <c r="A277" s="65" t="s">
        <v>309</v>
      </c>
      <c r="B277" s="66" t="s">
        <v>222</v>
      </c>
      <c r="C277" s="66" t="s">
        <v>310</v>
      </c>
      <c r="D277" s="73">
        <v>136.477</v>
      </c>
      <c r="E277" s="73">
        <v>10.866</v>
      </c>
      <c r="F277" s="74">
        <v>100</v>
      </c>
      <c r="G277" s="75">
        <v>0</v>
      </c>
      <c r="H277" s="76">
        <v>110.327</v>
      </c>
      <c r="I277" s="73">
        <v>-26.15</v>
      </c>
      <c r="J277" s="74">
        <v>100</v>
      </c>
      <c r="K277" s="75">
        <v>0</v>
      </c>
      <c r="L277" s="77">
        <v>153.36199999999999</v>
      </c>
      <c r="M277" s="73">
        <v>43.034999999999997</v>
      </c>
      <c r="N277" s="74">
        <v>43.6074020154227</v>
      </c>
      <c r="O277" s="74">
        <v>-56.3925979845773</v>
      </c>
    </row>
    <row r="278" spans="1:15" s="2" customFormat="1" ht="19.649999999999999" customHeight="1">
      <c r="A278" s="72"/>
      <c r="B278" s="66" t="s">
        <v>232</v>
      </c>
      <c r="C278" s="66" t="s">
        <v>311</v>
      </c>
      <c r="D278" s="67"/>
      <c r="E278" s="67"/>
      <c r="F278" s="68"/>
      <c r="G278" s="69"/>
      <c r="H278" s="70"/>
      <c r="I278" s="67"/>
      <c r="J278" s="68"/>
      <c r="K278" s="69"/>
      <c r="L278" s="71">
        <v>84.828999999999994</v>
      </c>
      <c r="M278" s="67">
        <v>84.828999999999994</v>
      </c>
      <c r="N278" s="68">
        <v>24.120527285548501</v>
      </c>
      <c r="O278" s="68">
        <v>24.120527285548501</v>
      </c>
    </row>
    <row r="279" spans="1:15" s="2" customFormat="1" ht="19.649999999999999" customHeight="1">
      <c r="A279" s="72"/>
      <c r="B279" s="66" t="s">
        <v>245</v>
      </c>
      <c r="C279" s="66" t="s">
        <v>312</v>
      </c>
      <c r="D279" s="73"/>
      <c r="E279" s="73"/>
      <c r="F279" s="74"/>
      <c r="G279" s="75"/>
      <c r="H279" s="76"/>
      <c r="I279" s="73"/>
      <c r="J279" s="74"/>
      <c r="K279" s="75"/>
      <c r="L279" s="77">
        <v>67.998999999999995</v>
      </c>
      <c r="M279" s="73">
        <v>67.998999999999995</v>
      </c>
      <c r="N279" s="74">
        <v>19.335035599736099</v>
      </c>
      <c r="O279" s="74">
        <v>19.335035599736099</v>
      </c>
    </row>
    <row r="280" spans="1:15" s="2" customFormat="1" ht="19.649999999999999" customHeight="1">
      <c r="A280" s="72"/>
      <c r="B280" s="66" t="s">
        <v>234</v>
      </c>
      <c r="C280" s="106" t="s">
        <v>313</v>
      </c>
      <c r="D280" s="67"/>
      <c r="E280" s="67"/>
      <c r="F280" s="68"/>
      <c r="G280" s="69"/>
      <c r="H280" s="70"/>
      <c r="I280" s="67"/>
      <c r="J280" s="68"/>
      <c r="K280" s="69"/>
      <c r="L280" s="71">
        <v>9.8330000000000002</v>
      </c>
      <c r="M280" s="67">
        <v>9.8330000000000002</v>
      </c>
      <c r="N280" s="68">
        <v>2.7959441322990801</v>
      </c>
      <c r="O280" s="68">
        <v>2.7959441322990801</v>
      </c>
    </row>
    <row r="281" spans="1:15" s="2" customFormat="1" ht="19.649999999999999" customHeight="1">
      <c r="A281" s="72"/>
      <c r="B281" s="66" t="s">
        <v>229</v>
      </c>
      <c r="C281" s="66" t="s">
        <v>314</v>
      </c>
      <c r="D281" s="73"/>
      <c r="E281" s="73"/>
      <c r="F281" s="74"/>
      <c r="G281" s="75"/>
      <c r="H281" s="76"/>
      <c r="I281" s="73"/>
      <c r="J281" s="74"/>
      <c r="K281" s="75"/>
      <c r="L281" s="77">
        <v>35.664999999999999</v>
      </c>
      <c r="M281" s="73">
        <v>35.664999999999999</v>
      </c>
      <c r="N281" s="74">
        <v>10.141090966993501</v>
      </c>
      <c r="O281" s="74">
        <v>10.141090966993501</v>
      </c>
    </row>
    <row r="282" spans="1:15" s="2" customFormat="1" ht="19.649999999999999" customHeight="1">
      <c r="A282" s="78" t="s">
        <v>225</v>
      </c>
      <c r="B282" s="79"/>
      <c r="C282" s="79"/>
      <c r="D282" s="80">
        <v>136.477</v>
      </c>
      <c r="E282" s="80">
        <v>10.866</v>
      </c>
      <c r="F282" s="81">
        <v>100</v>
      </c>
      <c r="G282" s="82"/>
      <c r="H282" s="83">
        <v>110.327</v>
      </c>
      <c r="I282" s="80">
        <v>-26.15</v>
      </c>
      <c r="J282" s="81">
        <v>100</v>
      </c>
      <c r="K282" s="82"/>
      <c r="L282" s="84">
        <v>351.68799999999999</v>
      </c>
      <c r="M282" s="80">
        <v>241.36099999999999</v>
      </c>
      <c r="N282" s="81">
        <v>100</v>
      </c>
      <c r="O282" s="85"/>
    </row>
    <row r="283" spans="1:15" s="2" customFormat="1" ht="11.1" customHeight="1">
      <c r="A283" s="86"/>
      <c r="B283" s="86"/>
      <c r="C283" s="87"/>
      <c r="D283" s="86"/>
      <c r="E283" s="86"/>
      <c r="F283" s="87"/>
      <c r="G283" s="88"/>
      <c r="H283" s="89"/>
      <c r="I283" s="86"/>
      <c r="J283" s="87"/>
      <c r="K283" s="88"/>
      <c r="L283" s="86"/>
      <c r="M283" s="86"/>
      <c r="N283" s="87"/>
      <c r="O283" s="87"/>
    </row>
    <row r="284" spans="1:15" s="2" customFormat="1" ht="19.649999999999999" customHeight="1">
      <c r="A284" s="65" t="s">
        <v>177</v>
      </c>
      <c r="B284" s="66" t="s">
        <v>222</v>
      </c>
      <c r="C284" s="66" t="s">
        <v>177</v>
      </c>
      <c r="D284" s="67">
        <v>24.030999999999999</v>
      </c>
      <c r="E284" s="67">
        <v>3.6989999999999998</v>
      </c>
      <c r="F284" s="68">
        <v>5.6313769233292899</v>
      </c>
      <c r="G284" s="69">
        <v>-1.15824562681982</v>
      </c>
      <c r="H284" s="70">
        <v>21.831</v>
      </c>
      <c r="I284" s="67">
        <v>-2.2000000000000002</v>
      </c>
      <c r="J284" s="68">
        <v>5.1506672203242596</v>
      </c>
      <c r="K284" s="69">
        <v>-0.48070970300502103</v>
      </c>
      <c r="L284" s="71">
        <v>26.914999999999999</v>
      </c>
      <c r="M284" s="67">
        <v>5.0839999999999996</v>
      </c>
      <c r="N284" s="68">
        <v>6.0154123289691901</v>
      </c>
      <c r="O284" s="68">
        <v>0.86474510864492304</v>
      </c>
    </row>
    <row r="285" spans="1:15" s="2" customFormat="1" ht="19.649999999999999" customHeight="1">
      <c r="A285" s="72"/>
      <c r="B285" s="66" t="s">
        <v>223</v>
      </c>
      <c r="C285" s="66" t="s">
        <v>177</v>
      </c>
      <c r="D285" s="73">
        <v>99.978999999999999</v>
      </c>
      <c r="E285" s="73">
        <v>4.3650000000000002</v>
      </c>
      <c r="F285" s="74">
        <v>23.428880754755902</v>
      </c>
      <c r="G285" s="75">
        <v>-8.5002442949173496</v>
      </c>
      <c r="H285" s="76">
        <v>81.78</v>
      </c>
      <c r="I285" s="73">
        <v>-18.199000000000002</v>
      </c>
      <c r="J285" s="74">
        <v>19.294652800060401</v>
      </c>
      <c r="K285" s="75">
        <v>-4.1342279546954899</v>
      </c>
      <c r="L285" s="77">
        <v>98.03</v>
      </c>
      <c r="M285" s="73">
        <v>16.25</v>
      </c>
      <c r="N285" s="74">
        <v>21.909376578445102</v>
      </c>
      <c r="O285" s="74">
        <v>2.6147237783846902</v>
      </c>
    </row>
    <row r="286" spans="1:15" s="2" customFormat="1" ht="19.649999999999999" customHeight="1">
      <c r="A286" s="72"/>
      <c r="B286" s="66" t="s">
        <v>232</v>
      </c>
      <c r="C286" s="66" t="s">
        <v>177</v>
      </c>
      <c r="D286" s="67">
        <v>93.997</v>
      </c>
      <c r="E286" s="67">
        <v>12.164999999999999</v>
      </c>
      <c r="F286" s="68">
        <v>22.0270707279007</v>
      </c>
      <c r="G286" s="69">
        <v>-5.29972410407846</v>
      </c>
      <c r="H286" s="70">
        <v>103.83</v>
      </c>
      <c r="I286" s="67">
        <v>9.8330000000000002</v>
      </c>
      <c r="J286" s="68">
        <v>24.496989486797101</v>
      </c>
      <c r="K286" s="69">
        <v>2.46991875889639</v>
      </c>
      <c r="L286" s="71">
        <v>86.58</v>
      </c>
      <c r="M286" s="67">
        <v>-17.25</v>
      </c>
      <c r="N286" s="68">
        <v>19.3503399384043</v>
      </c>
      <c r="O286" s="68">
        <v>-5.1466495483928298</v>
      </c>
    </row>
    <row r="287" spans="1:15" s="2" customFormat="1" ht="19.649999999999999" customHeight="1">
      <c r="A287" s="72"/>
      <c r="B287" s="66" t="s">
        <v>226</v>
      </c>
      <c r="C287" s="66" t="s">
        <v>315</v>
      </c>
      <c r="D287" s="73">
        <v>42.999000000000002</v>
      </c>
      <c r="E287" s="73">
        <v>-10.999000000000001</v>
      </c>
      <c r="F287" s="74">
        <v>10.076300458833799</v>
      </c>
      <c r="G287" s="75">
        <v>-7.9556707423736803</v>
      </c>
      <c r="H287" s="76">
        <v>60.496000000000002</v>
      </c>
      <c r="I287" s="73">
        <v>17.497</v>
      </c>
      <c r="J287" s="74">
        <v>14.273041278949</v>
      </c>
      <c r="K287" s="75">
        <v>4.1967408201152097</v>
      </c>
      <c r="L287" s="77">
        <v>48.249000000000002</v>
      </c>
      <c r="M287" s="73">
        <v>-12.247</v>
      </c>
      <c r="N287" s="74">
        <v>10.783489855487099</v>
      </c>
      <c r="O287" s="74">
        <v>-3.48955142346199</v>
      </c>
    </row>
    <row r="288" spans="1:15" s="2" customFormat="1" ht="19.649999999999999" customHeight="1">
      <c r="A288" s="72"/>
      <c r="B288" s="66" t="s">
        <v>234</v>
      </c>
      <c r="C288" s="66" t="s">
        <v>177</v>
      </c>
      <c r="D288" s="67">
        <v>13.583</v>
      </c>
      <c r="E288" s="67">
        <v>-2.4329999999999998</v>
      </c>
      <c r="F288" s="68">
        <v>3.1830133057126901</v>
      </c>
      <c r="G288" s="69">
        <v>-2.1653338693408202</v>
      </c>
      <c r="H288" s="70">
        <v>21.832999999999998</v>
      </c>
      <c r="I288" s="67">
        <v>8.25</v>
      </c>
      <c r="J288" s="68">
        <v>5.1511390875974401</v>
      </c>
      <c r="K288" s="69">
        <v>1.96812578188475</v>
      </c>
      <c r="L288" s="71">
        <v>21.666</v>
      </c>
      <c r="M288" s="67">
        <v>-0.16700000000000001</v>
      </c>
      <c r="N288" s="68">
        <v>4.8422784142465698</v>
      </c>
      <c r="O288" s="68">
        <v>-0.30886067335086898</v>
      </c>
    </row>
    <row r="289" spans="1:15" s="2" customFormat="1" ht="19.649999999999999" customHeight="1">
      <c r="A289" s="72"/>
      <c r="B289" s="66" t="s">
        <v>236</v>
      </c>
      <c r="C289" s="66" t="s">
        <v>177</v>
      </c>
      <c r="D289" s="73">
        <v>12.082000000000001</v>
      </c>
      <c r="E289" s="73">
        <v>-19.582999999999998</v>
      </c>
      <c r="F289" s="74">
        <v>2.8312719398969799</v>
      </c>
      <c r="G289" s="75">
        <v>-7.74286725204042</v>
      </c>
      <c r="H289" s="76">
        <v>14.749000000000001</v>
      </c>
      <c r="I289" s="73">
        <v>2.6669999999999998</v>
      </c>
      <c r="J289" s="74">
        <v>3.4797852060172501</v>
      </c>
      <c r="K289" s="75">
        <v>0.64851326612026505</v>
      </c>
      <c r="L289" s="77">
        <v>19.332999999999998</v>
      </c>
      <c r="M289" s="73">
        <v>4.5839999999999996</v>
      </c>
      <c r="N289" s="74">
        <v>4.3208607302976496</v>
      </c>
      <c r="O289" s="74">
        <v>0.841075524280401</v>
      </c>
    </row>
    <row r="290" spans="1:15" s="2" customFormat="1" ht="19.649999999999999" customHeight="1">
      <c r="A290" s="72"/>
      <c r="B290" s="66" t="s">
        <v>236</v>
      </c>
      <c r="C290" s="66" t="s">
        <v>316</v>
      </c>
      <c r="D290" s="67">
        <v>20.783000000000001</v>
      </c>
      <c r="E290" s="67">
        <v>20.783000000000001</v>
      </c>
      <c r="F290" s="68">
        <v>4.8702470391391302</v>
      </c>
      <c r="G290" s="69">
        <v>4.8702470391391302</v>
      </c>
      <c r="H290" s="70">
        <v>15.582000000000001</v>
      </c>
      <c r="I290" s="67">
        <v>-5.2009999999999996</v>
      </c>
      <c r="J290" s="68">
        <v>3.6763179252939699</v>
      </c>
      <c r="K290" s="69">
        <v>-1.19392911384516</v>
      </c>
      <c r="L290" s="71">
        <v>9.7490000000000006</v>
      </c>
      <c r="M290" s="67">
        <v>-5.8330000000000002</v>
      </c>
      <c r="N290" s="68">
        <v>2.1788688387561099</v>
      </c>
      <c r="O290" s="68">
        <v>-1.49744908653786</v>
      </c>
    </row>
    <row r="291" spans="1:15" s="2" customFormat="1" ht="19.649999999999999" customHeight="1">
      <c r="A291" s="72"/>
      <c r="B291" s="66" t="s">
        <v>227</v>
      </c>
      <c r="C291" s="66" t="s">
        <v>316</v>
      </c>
      <c r="D291" s="73">
        <v>104.78100000000001</v>
      </c>
      <c r="E291" s="73">
        <v>104.78100000000001</v>
      </c>
      <c r="F291" s="74">
        <v>24.554171919743901</v>
      </c>
      <c r="G291" s="75">
        <v>24.554171919743901</v>
      </c>
      <c r="H291" s="76">
        <v>94.248000000000005</v>
      </c>
      <c r="I291" s="73">
        <v>-10.532999999999999</v>
      </c>
      <c r="J291" s="74">
        <v>22.236273381023398</v>
      </c>
      <c r="K291" s="75">
        <v>-2.31789853872053</v>
      </c>
      <c r="L291" s="77">
        <v>120.32899999999999</v>
      </c>
      <c r="M291" s="73">
        <v>26.081</v>
      </c>
      <c r="N291" s="74">
        <v>26.893128372005702</v>
      </c>
      <c r="O291" s="74">
        <v>4.6568549909823203</v>
      </c>
    </row>
    <row r="292" spans="1:15" s="2" customFormat="1" ht="19.649999999999999" customHeight="1">
      <c r="A292" s="72"/>
      <c r="B292" s="66" t="s">
        <v>250</v>
      </c>
      <c r="C292" s="66" t="s">
        <v>316</v>
      </c>
      <c r="D292" s="67">
        <v>14.499000000000001</v>
      </c>
      <c r="E292" s="67">
        <v>14.499000000000001</v>
      </c>
      <c r="F292" s="68">
        <v>3.3976669306875</v>
      </c>
      <c r="G292" s="69">
        <v>3.3976669306875</v>
      </c>
      <c r="H292" s="70">
        <v>9.4990000000000006</v>
      </c>
      <c r="I292" s="67">
        <v>-5</v>
      </c>
      <c r="J292" s="68">
        <v>2.2411336139370701</v>
      </c>
      <c r="K292" s="69">
        <v>-1.1565333167504299</v>
      </c>
      <c r="L292" s="71">
        <v>16.582999999999998</v>
      </c>
      <c r="M292" s="67">
        <v>7.0839999999999996</v>
      </c>
      <c r="N292" s="68">
        <v>3.7062449433882998</v>
      </c>
      <c r="O292" s="68">
        <v>1.4651113294512299</v>
      </c>
    </row>
    <row r="293" spans="1:15" s="2" customFormat="1" ht="19.649999999999999" customHeight="1">
      <c r="A293" s="78" t="s">
        <v>225</v>
      </c>
      <c r="B293" s="79"/>
      <c r="C293" s="79"/>
      <c r="D293" s="80">
        <v>426.73399999999998</v>
      </c>
      <c r="E293" s="80">
        <v>127.277</v>
      </c>
      <c r="F293" s="81">
        <v>99.999999999999901</v>
      </c>
      <c r="G293" s="82"/>
      <c r="H293" s="83">
        <v>423.84800000000001</v>
      </c>
      <c r="I293" s="80">
        <v>-2.8860000000000001</v>
      </c>
      <c r="J293" s="81">
        <v>100</v>
      </c>
      <c r="K293" s="82"/>
      <c r="L293" s="84">
        <v>447.43400000000003</v>
      </c>
      <c r="M293" s="80">
        <v>23.585999999999999</v>
      </c>
      <c r="N293" s="81">
        <v>100</v>
      </c>
      <c r="O293" s="85"/>
    </row>
    <row r="294" spans="1:15" s="2" customFormat="1" ht="11.1" customHeight="1">
      <c r="A294" s="86"/>
      <c r="B294" s="86"/>
      <c r="C294" s="87"/>
      <c r="D294" s="86"/>
      <c r="E294" s="86"/>
      <c r="F294" s="87"/>
      <c r="G294" s="88"/>
      <c r="H294" s="89"/>
      <c r="I294" s="86"/>
      <c r="J294" s="87"/>
      <c r="K294" s="88"/>
      <c r="L294" s="86"/>
      <c r="M294" s="86"/>
      <c r="N294" s="87"/>
      <c r="O294" s="87"/>
    </row>
    <row r="295" spans="1:15" s="2" customFormat="1" ht="19.649999999999999" customHeight="1">
      <c r="A295" s="65" t="s">
        <v>179</v>
      </c>
      <c r="B295" s="66" t="s">
        <v>222</v>
      </c>
      <c r="C295" s="66" t="s">
        <v>179</v>
      </c>
      <c r="D295" s="73">
        <v>104.44199999999999</v>
      </c>
      <c r="E295" s="73">
        <v>35.045999999999999</v>
      </c>
      <c r="F295" s="74">
        <v>12.859781323877099</v>
      </c>
      <c r="G295" s="75">
        <v>1.6073308561599999</v>
      </c>
      <c r="H295" s="76">
        <v>94.078000000000003</v>
      </c>
      <c r="I295" s="73">
        <v>-10.364000000000001</v>
      </c>
      <c r="J295" s="74">
        <v>15.193009258436801</v>
      </c>
      <c r="K295" s="75">
        <v>2.3332279345597802</v>
      </c>
      <c r="L295" s="77">
        <v>81.278000000000006</v>
      </c>
      <c r="M295" s="73">
        <v>-12.8</v>
      </c>
      <c r="N295" s="74">
        <v>12.145002465520101</v>
      </c>
      <c r="O295" s="74">
        <v>-3.0480067929167598</v>
      </c>
    </row>
    <row r="296" spans="1:15" s="2" customFormat="1" ht="19.649999999999999" customHeight="1">
      <c r="A296" s="72"/>
      <c r="B296" s="66" t="s">
        <v>223</v>
      </c>
      <c r="C296" s="66" t="s">
        <v>317</v>
      </c>
      <c r="D296" s="67">
        <v>199.74</v>
      </c>
      <c r="E296" s="67">
        <v>61.378</v>
      </c>
      <c r="F296" s="68">
        <v>24.593676122931399</v>
      </c>
      <c r="G296" s="69">
        <v>2.1584990001250901</v>
      </c>
      <c r="H296" s="70">
        <v>122.65900000000001</v>
      </c>
      <c r="I296" s="67">
        <v>-77.081000000000003</v>
      </c>
      <c r="J296" s="68">
        <v>19.808662201902699</v>
      </c>
      <c r="K296" s="69">
        <v>-4.7850139210286997</v>
      </c>
      <c r="L296" s="71">
        <v>178.69399999999999</v>
      </c>
      <c r="M296" s="67">
        <v>56.034999999999997</v>
      </c>
      <c r="N296" s="68">
        <v>26.701432990152899</v>
      </c>
      <c r="O296" s="68">
        <v>6.8927707882501403</v>
      </c>
    </row>
    <row r="297" spans="1:15" s="2" customFormat="1" ht="19.649999999999999" customHeight="1">
      <c r="A297" s="72"/>
      <c r="B297" s="66" t="s">
        <v>245</v>
      </c>
      <c r="C297" s="66" t="s">
        <v>318</v>
      </c>
      <c r="D297" s="73">
        <v>51.994</v>
      </c>
      <c r="E297" s="73">
        <v>-10.334</v>
      </c>
      <c r="F297" s="74">
        <v>6.40194050433412</v>
      </c>
      <c r="G297" s="75">
        <v>-3.7044450618637801</v>
      </c>
      <c r="H297" s="76">
        <v>58.497999999999998</v>
      </c>
      <c r="I297" s="73">
        <v>6.5039999999999996</v>
      </c>
      <c r="J297" s="74">
        <v>9.4470615404243095</v>
      </c>
      <c r="K297" s="75">
        <v>3.0451210360901899</v>
      </c>
      <c r="L297" s="77">
        <v>16.248000000000001</v>
      </c>
      <c r="M297" s="73">
        <v>-42.25</v>
      </c>
      <c r="N297" s="74">
        <v>2.4278648596147798</v>
      </c>
      <c r="O297" s="74">
        <v>-7.0191966808095296</v>
      </c>
    </row>
    <row r="298" spans="1:15" s="2" customFormat="1" ht="19.649999999999999" customHeight="1">
      <c r="A298" s="72"/>
      <c r="B298" s="66" t="s">
        <v>226</v>
      </c>
      <c r="C298" s="66" t="s">
        <v>319</v>
      </c>
      <c r="D298" s="67">
        <v>67.912999999999997</v>
      </c>
      <c r="E298" s="67">
        <v>17.134</v>
      </c>
      <c r="F298" s="68">
        <v>8.36202226162332</v>
      </c>
      <c r="G298" s="69">
        <v>0.12828858388678399</v>
      </c>
      <c r="H298" s="70">
        <v>55.996000000000002</v>
      </c>
      <c r="I298" s="67">
        <v>-11.917</v>
      </c>
      <c r="J298" s="68">
        <v>9.0430041713836307</v>
      </c>
      <c r="K298" s="69">
        <v>0.68098190976031103</v>
      </c>
      <c r="L298" s="71">
        <v>82.745000000000005</v>
      </c>
      <c r="M298" s="67">
        <v>26.748999999999999</v>
      </c>
      <c r="N298" s="68">
        <v>12.364209614033999</v>
      </c>
      <c r="O298" s="68">
        <v>3.3212054426503999</v>
      </c>
    </row>
    <row r="299" spans="1:15" s="2" customFormat="1" ht="19.649999999999999" customHeight="1">
      <c r="A299" s="72"/>
      <c r="B299" s="66" t="s">
        <v>234</v>
      </c>
      <c r="C299" s="66" t="s">
        <v>320</v>
      </c>
      <c r="D299" s="73">
        <v>73.994</v>
      </c>
      <c r="E299" s="73">
        <v>12.081</v>
      </c>
      <c r="F299" s="74">
        <v>9.1107663514578299</v>
      </c>
      <c r="G299" s="75">
        <v>-0.92832762813416503</v>
      </c>
      <c r="H299" s="76">
        <v>100.998</v>
      </c>
      <c r="I299" s="73">
        <v>27.004000000000001</v>
      </c>
      <c r="J299" s="74">
        <v>16.310546026527</v>
      </c>
      <c r="K299" s="75">
        <v>7.1997796750691299</v>
      </c>
      <c r="L299" s="77">
        <v>115.908</v>
      </c>
      <c r="M299" s="73">
        <v>14.91</v>
      </c>
      <c r="N299" s="74">
        <v>17.319606114489801</v>
      </c>
      <c r="O299" s="74">
        <v>1.00906008796282</v>
      </c>
    </row>
    <row r="300" spans="1:15" s="2" customFormat="1" ht="19.649999999999999" customHeight="1">
      <c r="A300" s="72"/>
      <c r="B300" s="66" t="s">
        <v>235</v>
      </c>
      <c r="C300" s="66" t="s">
        <v>321</v>
      </c>
      <c r="D300" s="67">
        <v>276.16300000000001</v>
      </c>
      <c r="E300" s="67">
        <v>148.499</v>
      </c>
      <c r="F300" s="68">
        <v>34.003521473601197</v>
      </c>
      <c r="G300" s="69">
        <v>13.3030079496138</v>
      </c>
      <c r="H300" s="70">
        <v>126.497</v>
      </c>
      <c r="I300" s="67">
        <v>-149.666</v>
      </c>
      <c r="J300" s="68">
        <v>20.4284752244359</v>
      </c>
      <c r="K300" s="69">
        <v>-13.5750462491653</v>
      </c>
      <c r="L300" s="71">
        <v>134.364</v>
      </c>
      <c r="M300" s="67">
        <v>7.867</v>
      </c>
      <c r="N300" s="68">
        <v>20.0774023878188</v>
      </c>
      <c r="O300" s="68">
        <v>-0.35107283661710997</v>
      </c>
    </row>
    <row r="301" spans="1:15" s="2" customFormat="1" ht="19.649999999999999" customHeight="1">
      <c r="A301" s="72"/>
      <c r="B301" s="66" t="s">
        <v>236</v>
      </c>
      <c r="C301" s="66" t="s">
        <v>322</v>
      </c>
      <c r="D301" s="73">
        <v>37.914000000000001</v>
      </c>
      <c r="E301" s="73">
        <v>-68.363</v>
      </c>
      <c r="F301" s="74">
        <v>4.6682919621749397</v>
      </c>
      <c r="G301" s="75">
        <v>-12.5643536997878</v>
      </c>
      <c r="H301" s="76">
        <v>60.493000000000002</v>
      </c>
      <c r="I301" s="73">
        <v>22.579000000000001</v>
      </c>
      <c r="J301" s="74">
        <v>9.7692415768896002</v>
      </c>
      <c r="K301" s="75">
        <v>5.1009496147146596</v>
      </c>
      <c r="L301" s="77">
        <v>59.993000000000002</v>
      </c>
      <c r="M301" s="73">
        <v>-0.5</v>
      </c>
      <c r="N301" s="74">
        <v>8.9644815683696102</v>
      </c>
      <c r="O301" s="74">
        <v>-0.80476000851998097</v>
      </c>
    </row>
    <row r="302" spans="1:15" s="2" customFormat="1" ht="19.649999999999999" customHeight="1">
      <c r="A302" s="78" t="s">
        <v>225</v>
      </c>
      <c r="B302" s="79"/>
      <c r="C302" s="79"/>
      <c r="D302" s="80">
        <v>812.16</v>
      </c>
      <c r="E302" s="80">
        <v>195.441</v>
      </c>
      <c r="F302" s="81">
        <v>99.999999999999901</v>
      </c>
      <c r="G302" s="82"/>
      <c r="H302" s="83">
        <v>619.21900000000005</v>
      </c>
      <c r="I302" s="80">
        <v>-192.941</v>
      </c>
      <c r="J302" s="81">
        <v>100</v>
      </c>
      <c r="K302" s="82"/>
      <c r="L302" s="84">
        <v>669.23</v>
      </c>
      <c r="M302" s="80">
        <v>50.011000000000003</v>
      </c>
      <c r="N302" s="81">
        <v>99.999999999999901</v>
      </c>
      <c r="O302" s="85"/>
    </row>
    <row r="303" spans="1:15" s="2" customFormat="1" ht="11.1" customHeight="1">
      <c r="A303" s="86"/>
      <c r="B303" s="86"/>
      <c r="C303" s="87"/>
      <c r="D303" s="86"/>
      <c r="E303" s="86"/>
      <c r="F303" s="87"/>
      <c r="G303" s="88"/>
      <c r="H303" s="89"/>
      <c r="I303" s="86"/>
      <c r="J303" s="87"/>
      <c r="K303" s="88"/>
      <c r="L303" s="86"/>
      <c r="M303" s="86"/>
      <c r="N303" s="87"/>
      <c r="O303" s="87"/>
    </row>
    <row r="304" spans="1:15" s="2" customFormat="1" ht="19.649999999999999" customHeight="1">
      <c r="A304" s="65" t="s">
        <v>181</v>
      </c>
      <c r="B304" s="66" t="s">
        <v>223</v>
      </c>
      <c r="C304" s="66" t="s">
        <v>181</v>
      </c>
      <c r="D304" s="73">
        <v>311.84399999999999</v>
      </c>
      <c r="E304" s="73">
        <v>87.680999999999997</v>
      </c>
      <c r="F304" s="99">
        <f>D304/D$313</f>
        <v>0.38629024166366277</v>
      </c>
      <c r="G304" s="75">
        <v>11.8843569447455</v>
      </c>
      <c r="H304" s="76">
        <v>233.029</v>
      </c>
      <c r="I304" s="73">
        <v>-78.814999999999998</v>
      </c>
      <c r="J304" s="99">
        <f t="shared" ref="J304:J312" si="54">H304/H$313</f>
        <v>0.27875516021642105</v>
      </c>
      <c r="K304" s="100">
        <f>J304-F304</f>
        <v>-0.10753508144724172</v>
      </c>
      <c r="L304" s="77">
        <v>260.27800000000002</v>
      </c>
      <c r="M304" s="73">
        <v>27.248999999999999</v>
      </c>
      <c r="N304" s="99">
        <f t="shared" ref="N304:N312" si="55">L304/L$313</f>
        <v>0.3067941252740517</v>
      </c>
      <c r="O304" s="101">
        <f t="shared" ref="O304:O312" si="56">N304-J304</f>
        <v>2.8038965057630649E-2</v>
      </c>
    </row>
    <row r="305" spans="1:15" s="2" customFormat="1" ht="19.649999999999999" customHeight="1">
      <c r="A305" s="72"/>
      <c r="B305" s="66" t="s">
        <v>232</v>
      </c>
      <c r="C305" s="66" t="s">
        <v>323</v>
      </c>
      <c r="D305" s="67">
        <v>153.078</v>
      </c>
      <c r="E305" s="67">
        <v>23.33</v>
      </c>
      <c r="F305" s="99">
        <f t="shared" ref="F305:F312" si="57">D305/D$313</f>
        <v>0.18962217523309788</v>
      </c>
      <c r="G305" s="69">
        <v>3.4986501462039001</v>
      </c>
      <c r="H305" s="70">
        <v>149.364</v>
      </c>
      <c r="I305" s="67">
        <v>-3.714</v>
      </c>
      <c r="J305" s="99">
        <f t="shared" si="54"/>
        <v>0.17867297954574543</v>
      </c>
      <c r="K305" s="100">
        <f t="shared" ref="K305:K312" si="58">J305-F305</f>
        <v>-1.0949195687352448E-2</v>
      </c>
      <c r="L305" s="71">
        <v>128.58199999999999</v>
      </c>
      <c r="M305" s="67">
        <v>-20.782</v>
      </c>
      <c r="N305" s="99">
        <f t="shared" si="55"/>
        <v>0.15156180013673115</v>
      </c>
      <c r="O305" s="101">
        <f t="shared" si="56"/>
        <v>-2.711117940901428E-2</v>
      </c>
    </row>
    <row r="306" spans="1:15" s="2" customFormat="1" ht="19.649999999999999" customHeight="1">
      <c r="A306" s="72"/>
      <c r="B306" s="66" t="s">
        <v>226</v>
      </c>
      <c r="C306" s="66" t="s">
        <v>323</v>
      </c>
      <c r="D306" s="73">
        <v>89.281000000000006</v>
      </c>
      <c r="E306" s="73">
        <v>-17.782</v>
      </c>
      <c r="F306" s="99">
        <f t="shared" si="57"/>
        <v>0.11059497398049499</v>
      </c>
      <c r="G306" s="75">
        <v>-1.67809988492157</v>
      </c>
      <c r="H306" s="76">
        <v>132.99600000000001</v>
      </c>
      <c r="I306" s="73">
        <v>43.715000000000003</v>
      </c>
      <c r="J306" s="99">
        <f t="shared" si="54"/>
        <v>0.15909316560661177</v>
      </c>
      <c r="K306" s="100">
        <f t="shared" si="58"/>
        <v>4.8498191626116779E-2</v>
      </c>
      <c r="L306" s="77">
        <v>121.16500000000001</v>
      </c>
      <c r="M306" s="73">
        <v>-11.831</v>
      </c>
      <c r="N306" s="99">
        <f t="shared" si="55"/>
        <v>0.14281925552228952</v>
      </c>
      <c r="O306" s="101">
        <f t="shared" si="56"/>
        <v>-1.6273910084322246E-2</v>
      </c>
    </row>
    <row r="307" spans="1:15" s="2" customFormat="1" ht="19.649999999999999" customHeight="1">
      <c r="A307" s="72"/>
      <c r="B307" s="66" t="s">
        <v>234</v>
      </c>
      <c r="C307" s="66" t="s">
        <v>324</v>
      </c>
      <c r="D307" s="67">
        <v>49.415999999999997</v>
      </c>
      <c r="E307" s="67">
        <v>-18.114000000000001</v>
      </c>
      <c r="F307" s="99">
        <f t="shared" si="57"/>
        <v>6.1213037871665189E-2</v>
      </c>
      <c r="G307" s="69">
        <v>-1.9087766419798899</v>
      </c>
      <c r="H307" s="70">
        <v>62.298999999999999</v>
      </c>
      <c r="I307" s="67">
        <v>12.882999999999999</v>
      </c>
      <c r="J307" s="99">
        <f t="shared" si="54"/>
        <v>7.4523633223001484E-2</v>
      </c>
      <c r="K307" s="100">
        <f t="shared" si="58"/>
        <v>1.3310595351336295E-2</v>
      </c>
      <c r="L307" s="71">
        <v>55.997999999999998</v>
      </c>
      <c r="M307" s="67">
        <v>-6.3010000000000002</v>
      </c>
      <c r="N307" s="99">
        <f t="shared" si="55"/>
        <v>6.6005799288054876E-2</v>
      </c>
      <c r="O307" s="101">
        <f t="shared" si="56"/>
        <v>-8.5178339349466087E-3</v>
      </c>
    </row>
    <row r="308" spans="1:15" s="2" customFormat="1" ht="19.649999999999999" customHeight="1">
      <c r="A308" s="72"/>
      <c r="B308" s="66" t="s">
        <v>236</v>
      </c>
      <c r="C308" s="66" t="s">
        <v>323</v>
      </c>
      <c r="D308" s="73">
        <v>27.164999999999999</v>
      </c>
      <c r="E308" s="73">
        <v>-20.949000000000002</v>
      </c>
      <c r="F308" s="99">
        <f t="shared" si="57"/>
        <v>3.3650076367649849E-2</v>
      </c>
      <c r="G308" s="75">
        <v>-2.35143966019367</v>
      </c>
      <c r="H308" s="76">
        <v>31</v>
      </c>
      <c r="I308" s="73">
        <v>3.835</v>
      </c>
      <c r="J308" s="99">
        <f t="shared" si="54"/>
        <v>3.7082980945328914E-2</v>
      </c>
      <c r="K308" s="100">
        <f t="shared" si="58"/>
        <v>3.4329045776790648E-3</v>
      </c>
      <c r="L308" s="77">
        <v>33.162999999999997</v>
      </c>
      <c r="M308" s="73">
        <v>2.1629999999999998</v>
      </c>
      <c r="N308" s="99">
        <f t="shared" si="55"/>
        <v>3.9089794667483899E-2</v>
      </c>
      <c r="O308" s="101">
        <f t="shared" si="56"/>
        <v>2.0068137221549848E-3</v>
      </c>
    </row>
    <row r="309" spans="1:15" s="2" customFormat="1" ht="19.649999999999999" customHeight="1">
      <c r="A309" s="72"/>
      <c r="B309" s="66" t="s">
        <v>236</v>
      </c>
      <c r="C309" s="66" t="s">
        <v>325</v>
      </c>
      <c r="D309" s="67">
        <v>7.9160000000000004</v>
      </c>
      <c r="E309" s="67">
        <v>-14.116</v>
      </c>
      <c r="F309" s="99">
        <f t="shared" si="57"/>
        <v>9.8057796622976704E-3</v>
      </c>
      <c r="G309" s="69">
        <v>-1.6343262736889901</v>
      </c>
      <c r="H309" s="70">
        <v>19.581</v>
      </c>
      <c r="I309" s="67">
        <v>11.664999999999999</v>
      </c>
      <c r="J309" s="99">
        <f t="shared" si="54"/>
        <v>2.3423285480338243E-2</v>
      </c>
      <c r="K309" s="100">
        <f t="shared" si="58"/>
        <v>1.3617505818040573E-2</v>
      </c>
      <c r="L309" s="71">
        <v>17.998999999999999</v>
      </c>
      <c r="M309" s="67">
        <v>-1.5820000000000001</v>
      </c>
      <c r="N309" s="99">
        <f t="shared" si="55"/>
        <v>2.1215728800773236E-2</v>
      </c>
      <c r="O309" s="101">
        <f t="shared" si="56"/>
        <v>-2.2075566795650078E-3</v>
      </c>
    </row>
    <row r="310" spans="1:15" s="2" customFormat="1" ht="19.649999999999999" customHeight="1">
      <c r="A310" s="72"/>
      <c r="B310" s="66" t="s">
        <v>227</v>
      </c>
      <c r="C310" s="66" t="s">
        <v>325</v>
      </c>
      <c r="D310" s="73">
        <v>109.581</v>
      </c>
      <c r="E310" s="73">
        <v>-58.534999999999997</v>
      </c>
      <c r="F310" s="99">
        <f t="shared" si="57"/>
        <v>0.13574117498411331</v>
      </c>
      <c r="G310" s="75">
        <v>-6.4086689282554001</v>
      </c>
      <c r="H310" s="76">
        <v>140.69800000000001</v>
      </c>
      <c r="I310" s="73">
        <v>31.117000000000001</v>
      </c>
      <c r="J310" s="99">
        <f t="shared" si="54"/>
        <v>0.16830649203373832</v>
      </c>
      <c r="K310" s="100">
        <f t="shared" si="58"/>
        <v>3.2565317049625009E-2</v>
      </c>
      <c r="L310" s="77">
        <v>162.91300000000001</v>
      </c>
      <c r="M310" s="73">
        <v>22.215</v>
      </c>
      <c r="N310" s="99">
        <f t="shared" si="55"/>
        <v>0.19202833635870717</v>
      </c>
      <c r="O310" s="101">
        <f t="shared" si="56"/>
        <v>2.3721844324968849E-2</v>
      </c>
    </row>
    <row r="311" spans="1:15" s="2" customFormat="1" ht="19.649999999999999" customHeight="1">
      <c r="A311" s="72"/>
      <c r="B311" s="66" t="s">
        <v>249</v>
      </c>
      <c r="C311" s="66" t="s">
        <v>325</v>
      </c>
      <c r="D311" s="67">
        <v>42.164999999999999</v>
      </c>
      <c r="E311" s="67">
        <v>-17.416</v>
      </c>
      <c r="F311" s="99">
        <f t="shared" si="57"/>
        <v>5.2231013069830884E-2</v>
      </c>
      <c r="G311" s="69">
        <v>-1.8608881050200501</v>
      </c>
      <c r="H311" s="70">
        <v>48.747999999999998</v>
      </c>
      <c r="I311" s="67">
        <v>6.5830000000000002</v>
      </c>
      <c r="J311" s="99">
        <f t="shared" si="54"/>
        <v>5.8313585649125609E-2</v>
      </c>
      <c r="K311" s="100">
        <f t="shared" si="58"/>
        <v>6.0825725792947247E-3</v>
      </c>
      <c r="L311" s="71">
        <v>47.116</v>
      </c>
      <c r="M311" s="67">
        <v>-1.6319999999999999</v>
      </c>
      <c r="N311" s="99">
        <f t="shared" si="55"/>
        <v>5.5536434145076488E-2</v>
      </c>
      <c r="O311" s="101">
        <f t="shared" si="56"/>
        <v>-2.7771515040491204E-3</v>
      </c>
    </row>
    <row r="312" spans="1:15" s="2" customFormat="1" ht="19.649999999999999" customHeight="1">
      <c r="A312" s="72"/>
      <c r="B312" s="66" t="s">
        <v>250</v>
      </c>
      <c r="C312" s="66" t="s">
        <v>325</v>
      </c>
      <c r="D312" s="73">
        <v>16.832999999999998</v>
      </c>
      <c r="E312" s="73">
        <v>3.0840000000000001</v>
      </c>
      <c r="F312" s="99">
        <f t="shared" si="57"/>
        <v>2.0851527167187554E-2</v>
      </c>
      <c r="G312" s="75">
        <v>0.44615661951941699</v>
      </c>
      <c r="H312" s="76">
        <v>18.248000000000001</v>
      </c>
      <c r="I312" s="73">
        <v>1.415</v>
      </c>
      <c r="J312" s="99">
        <f t="shared" si="54"/>
        <v>2.1828717299689101E-2</v>
      </c>
      <c r="K312" s="100">
        <f t="shared" si="58"/>
        <v>9.7719013250154724E-4</v>
      </c>
      <c r="L312" s="77">
        <v>21.166</v>
      </c>
      <c r="M312" s="73">
        <v>2.9180000000000001</v>
      </c>
      <c r="N312" s="99">
        <f t="shared" si="55"/>
        <v>2.4948725806831842E-2</v>
      </c>
      <c r="O312" s="102">
        <f t="shared" si="56"/>
        <v>3.1200085071427415E-3</v>
      </c>
    </row>
    <row r="313" spans="1:15" s="2" customFormat="1" ht="19.649999999999999" customHeight="1">
      <c r="A313" s="78" t="s">
        <v>225</v>
      </c>
      <c r="B313" s="79"/>
      <c r="C313" s="79"/>
      <c r="D313" s="80">
        <f>SUM(D304:D312)</f>
        <v>807.27899999999988</v>
      </c>
      <c r="E313" s="80">
        <f>SUM(E304:E312)</f>
        <v>-32.816999999999993</v>
      </c>
      <c r="F313" s="81">
        <v>100</v>
      </c>
      <c r="G313" s="82"/>
      <c r="H313" s="80">
        <f t="shared" ref="H313:I313" si="59">SUM(H304:H312)</f>
        <v>835.96300000000008</v>
      </c>
      <c r="I313" s="80">
        <f t="shared" si="59"/>
        <v>28.684000000000005</v>
      </c>
      <c r="J313" s="81">
        <v>100</v>
      </c>
      <c r="K313" s="82"/>
      <c r="L313" s="80">
        <f t="shared" ref="L313:M313" si="60">SUM(L304:L312)</f>
        <v>848.38000000000011</v>
      </c>
      <c r="M313" s="80">
        <f t="shared" si="60"/>
        <v>12.416999999999998</v>
      </c>
      <c r="N313" s="81">
        <v>100</v>
      </c>
      <c r="O313" s="85"/>
    </row>
    <row r="314" spans="1:15" s="2" customFormat="1" ht="11.1" customHeight="1">
      <c r="A314" s="86"/>
      <c r="B314" s="86"/>
      <c r="C314" s="87"/>
      <c r="D314" s="86"/>
      <c r="E314" s="86"/>
      <c r="F314" s="87"/>
      <c r="G314" s="88"/>
      <c r="H314" s="89"/>
      <c r="I314" s="86"/>
      <c r="J314" s="87"/>
      <c r="K314" s="88"/>
      <c r="L314" s="86"/>
      <c r="M314" s="86"/>
      <c r="N314" s="87"/>
      <c r="O314" s="87"/>
    </row>
    <row r="315" spans="1:15" s="2" customFormat="1" ht="19.649999999999999" customHeight="1">
      <c r="A315" s="65" t="s">
        <v>183</v>
      </c>
      <c r="B315" s="66" t="s">
        <v>222</v>
      </c>
      <c r="C315" s="66" t="s">
        <v>183</v>
      </c>
      <c r="D315" s="67">
        <v>40.28</v>
      </c>
      <c r="E315" s="67">
        <v>-9.7159999999999993</v>
      </c>
      <c r="F315" s="68">
        <v>16.094489195754999</v>
      </c>
      <c r="G315" s="69">
        <v>-2.7349065959149401</v>
      </c>
      <c r="H315" s="70">
        <v>29.331</v>
      </c>
      <c r="I315" s="67">
        <v>-10.949</v>
      </c>
      <c r="J315" s="68">
        <v>14.920946605892899</v>
      </c>
      <c r="K315" s="69">
        <v>-1.1735425898621299</v>
      </c>
      <c r="L315" s="71">
        <v>44.280999999999999</v>
      </c>
      <c r="M315" s="67">
        <v>14.95</v>
      </c>
      <c r="N315" s="68">
        <v>22.930691633697201</v>
      </c>
      <c r="O315" s="68">
        <v>8.0097450278043194</v>
      </c>
    </row>
    <row r="316" spans="1:15" s="2" customFormat="1" ht="19.649999999999999" customHeight="1">
      <c r="A316" s="72"/>
      <c r="B316" s="66" t="s">
        <v>226</v>
      </c>
      <c r="C316" s="66" t="s">
        <v>326</v>
      </c>
      <c r="D316" s="73">
        <v>142.16200000000001</v>
      </c>
      <c r="E316" s="73">
        <v>30.382000000000001</v>
      </c>
      <c r="F316" s="74">
        <v>56.802998337808503</v>
      </c>
      <c r="G316" s="75">
        <v>14.704633236743</v>
      </c>
      <c r="H316" s="76">
        <v>116.748</v>
      </c>
      <c r="I316" s="73">
        <v>-25.414000000000001</v>
      </c>
      <c r="J316" s="74">
        <v>59.390769982093502</v>
      </c>
      <c r="K316" s="75">
        <v>2.5877716442849699</v>
      </c>
      <c r="L316" s="77">
        <v>97.162000000000006</v>
      </c>
      <c r="M316" s="73">
        <v>-19.585999999999999</v>
      </c>
      <c r="N316" s="74">
        <v>50.314849721399398</v>
      </c>
      <c r="O316" s="74">
        <v>-9.0759202606940192</v>
      </c>
    </row>
    <row r="317" spans="1:15" s="2" customFormat="1" ht="19.649999999999999" customHeight="1">
      <c r="A317" s="72"/>
      <c r="B317" s="66" t="s">
        <v>236</v>
      </c>
      <c r="C317" s="66" t="s">
        <v>327</v>
      </c>
      <c r="D317" s="67">
        <v>44.747999999999998</v>
      </c>
      <c r="E317" s="67">
        <v>-36.249000000000002</v>
      </c>
      <c r="F317" s="68">
        <v>17.879746835443001</v>
      </c>
      <c r="G317" s="69">
        <v>-12.625184977859901</v>
      </c>
      <c r="H317" s="70">
        <v>50.164000000000001</v>
      </c>
      <c r="I317" s="67">
        <v>5.4160000000000004</v>
      </c>
      <c r="J317" s="68">
        <v>25.518883281784099</v>
      </c>
      <c r="K317" s="69">
        <v>7.6391364463411104</v>
      </c>
      <c r="L317" s="71">
        <v>51.164999999999999</v>
      </c>
      <c r="M317" s="67">
        <v>1.0009999999999999</v>
      </c>
      <c r="N317" s="68">
        <v>26.495536176647299</v>
      </c>
      <c r="O317" s="68">
        <v>0.97665289486311502</v>
      </c>
    </row>
    <row r="318" spans="1:15" s="2" customFormat="1" ht="19.649999999999999" customHeight="1">
      <c r="A318" s="72"/>
      <c r="B318" s="66" t="s">
        <v>249</v>
      </c>
      <c r="C318" s="66" t="s">
        <v>328</v>
      </c>
      <c r="D318" s="73">
        <v>23.082000000000001</v>
      </c>
      <c r="E318" s="73">
        <v>0.33400000000000002</v>
      </c>
      <c r="F318" s="74">
        <v>9.2227656309934805</v>
      </c>
      <c r="G318" s="75">
        <v>0.65545833703180101</v>
      </c>
      <c r="H318" s="76">
        <v>0.33300000000000002</v>
      </c>
      <c r="I318" s="73">
        <v>-22.748999999999999</v>
      </c>
      <c r="J318" s="74">
        <v>0.16940013022952999</v>
      </c>
      <c r="K318" s="75">
        <v>-9.0533655007639506</v>
      </c>
      <c r="L318" s="77">
        <v>0.5</v>
      </c>
      <c r="M318" s="73">
        <v>0.16700000000000001</v>
      </c>
      <c r="N318" s="74">
        <v>0.25892246825610499</v>
      </c>
      <c r="O318" s="74">
        <v>8.9522338026575901E-2</v>
      </c>
    </row>
    <row r="319" spans="1:15" s="2" customFormat="1" ht="19.649999999999999" customHeight="1">
      <c r="A319" s="78" t="s">
        <v>225</v>
      </c>
      <c r="B319" s="79"/>
      <c r="C319" s="79"/>
      <c r="D319" s="80">
        <v>250.27199999999999</v>
      </c>
      <c r="E319" s="80">
        <v>-15.249000000000001</v>
      </c>
      <c r="F319" s="81">
        <v>100</v>
      </c>
      <c r="G319" s="82"/>
      <c r="H319" s="83">
        <v>196.57599999999999</v>
      </c>
      <c r="I319" s="80">
        <v>-53.695999999999998</v>
      </c>
      <c r="J319" s="81">
        <v>100</v>
      </c>
      <c r="K319" s="82"/>
      <c r="L319" s="84">
        <v>193.108</v>
      </c>
      <c r="M319" s="80">
        <v>-3.468</v>
      </c>
      <c r="N319" s="81">
        <v>100</v>
      </c>
      <c r="O319" s="85"/>
    </row>
  </sheetData>
  <mergeCells count="4">
    <mergeCell ref="A10:D10"/>
    <mergeCell ref="D11:G11"/>
    <mergeCell ref="H11:K11"/>
    <mergeCell ref="L11:O11"/>
  </mergeCells>
  <pageMargins left="0.7" right="0.7" top="0.75" bottom="0.75" header="0.3" footer="0.3"/>
  <pageSetup paperSize="9" orientation="landscape"/>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AD886E946FE0B488C49D294AB166BA2" ma:contentTypeVersion="15" ma:contentTypeDescription="Create a new document." ma:contentTypeScope="" ma:versionID="56475afe336605496ebf6aa5a7497581">
  <xsd:schema xmlns:xsd="http://www.w3.org/2001/XMLSchema" xmlns:xs="http://www.w3.org/2001/XMLSchema" xmlns:p="http://schemas.microsoft.com/office/2006/metadata/properties" xmlns:ns2="3e3037f1-7161-4bc0-842b-a4fdad54800f" xmlns:ns3="448c4046-da43-471a-83b0-bc5566b3a071" targetNamespace="http://schemas.microsoft.com/office/2006/metadata/properties" ma:root="true" ma:fieldsID="9d45533f4731d0b47f7bb63c658b8087" ns2:_="" ns3:_="">
    <xsd:import namespace="3e3037f1-7161-4bc0-842b-a4fdad54800f"/>
    <xsd:import namespace="448c4046-da43-471a-83b0-bc5566b3a07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e3037f1-7161-4bc0-842b-a4fdad54800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description="" ma:hidden="true" ma:indexed="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f95a2ead-fb08-4f89-b991-c2b77859518f"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48c4046-da43-471a-83b0-bc5566b3a07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992dae45-7cae-4193-b8d2-27a634558cf6}" ma:internalName="TaxCatchAll" ma:showField="CatchAllData" ma:web="448c4046-da43-471a-83b0-bc5566b3a07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448c4046-da43-471a-83b0-bc5566b3a071" xsi:nil="true"/>
    <lcf76f155ced4ddcb4097134ff3c332f xmlns="3e3037f1-7161-4bc0-842b-a4fdad54800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C8BED6A5-DA65-4690-B3D2-8BFDCB539DE1}"/>
</file>

<file path=customXml/itemProps2.xml><?xml version="1.0" encoding="utf-8"?>
<ds:datastoreItem xmlns:ds="http://schemas.openxmlformats.org/officeDocument/2006/customXml" ds:itemID="{FB73B001-E9CA-4E16-B35C-0DAD3F85D516}"/>
</file>

<file path=customXml/itemProps3.xml><?xml version="1.0" encoding="utf-8"?>
<ds:datastoreItem xmlns:ds="http://schemas.openxmlformats.org/officeDocument/2006/customXml" ds:itemID="{5D092126-16E1-425C-9483-CF88CE398AC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Instroomprognose obv week 27</vt:lpstr>
      <vt:lpstr>Vergelijking o.b.v. peildatum</vt:lpstr>
      <vt:lpstr>Aanmeldingen per toelatingsc</vt:lpstr>
      <vt:lpstr>SL marktaandeel per opleiding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Bouma, J.M.C. (Joan)</dc:creator>
  <cp:lastModifiedBy>Bouma, J.M.C. (Joan)</cp:lastModifiedBy>
  <dcterms:created xsi:type="dcterms:W3CDTF">2025-07-03T14:09:10Z</dcterms:created>
  <dcterms:modified xsi:type="dcterms:W3CDTF">2025-07-03T15:18:50Z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0x0101001AD886E946FE0B488C49D294AB166BA2</vt:lpwstr>
  </property>
</Properties>
</file>