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vunl.sharepoint.com/sites/BETA-OE-OWBOnderwijscoordinatie/Shared Documents/Onderwijsdata/00. Aanmeldingen/2024/Week 34/"/>
    </mc:Choice>
  </mc:AlternateContent>
  <xr:revisionPtr revIDLastSave="35" documentId="8_{F949A5A3-5471-4AB4-A597-BF80035F0CEC}" xr6:coauthVersionLast="47" xr6:coauthVersionMax="47" xr10:uidLastSave="{55D68A1C-40F9-43B2-9F78-E24615553651}"/>
  <bookViews>
    <workbookView xWindow="-110" yWindow="-110" windowWidth="25180" windowHeight="16140" activeTab="2" xr2:uid="{995BA3A8-461F-47B3-B4A0-BD1032453C72}"/>
  </bookViews>
  <sheets>
    <sheet name="Vergelijking o.b.v. peildatum" sheetId="1" r:id="rId1"/>
    <sheet name="Herkomst &amp; Toelatingscategorie" sheetId="2" r:id="rId2"/>
    <sheet name="Instroomprognoses obv week 33" sheetId="3" r:id="rId3"/>
  </sheets>
  <definedNames>
    <definedName name="_xlnm._FilterDatabase" localSheetId="1" hidden="1">'Herkomst &amp; Toelatingscategorie'!$A$12:$L$208</definedName>
    <definedName name="_xlnm._FilterDatabase" localSheetId="0" hidden="1">'Vergelijking o.b.v. peildatum'!$A$11:$I$65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1" l="1"/>
  <c r="G65" i="1"/>
  <c r="F65" i="1"/>
  <c r="E65" i="1"/>
  <c r="D65" i="1"/>
  <c r="D51" i="1"/>
  <c r="E51" i="1"/>
  <c r="D27" i="1"/>
  <c r="E27" i="1"/>
  <c r="G51" i="1"/>
  <c r="F27" i="1"/>
  <c r="G27" i="1"/>
  <c r="I38" i="3"/>
  <c r="H38" i="3"/>
  <c r="J38" i="3" s="1"/>
  <c r="G38" i="3"/>
  <c r="E38" i="3"/>
  <c r="D38" i="3"/>
  <c r="F38" i="3" s="1"/>
  <c r="B38" i="3"/>
  <c r="J37" i="3"/>
  <c r="F37" i="3"/>
  <c r="J36" i="3"/>
  <c r="F36" i="3"/>
  <c r="J35" i="3"/>
  <c r="F35" i="3"/>
  <c r="J34" i="3"/>
  <c r="F34" i="3"/>
  <c r="J33" i="3"/>
  <c r="F33" i="3"/>
  <c r="J32" i="3"/>
  <c r="F32" i="3"/>
  <c r="J31" i="3"/>
  <c r="F31" i="3"/>
  <c r="J30" i="3"/>
  <c r="F30" i="3"/>
  <c r="J29" i="3"/>
  <c r="F29" i="3"/>
  <c r="J28" i="3"/>
  <c r="F28" i="3"/>
  <c r="J27" i="3"/>
  <c r="F27" i="3"/>
  <c r="J26" i="3"/>
  <c r="F26" i="3"/>
  <c r="J25" i="3"/>
  <c r="F25" i="3"/>
  <c r="J24" i="3"/>
  <c r="F24" i="3"/>
  <c r="J23" i="3"/>
  <c r="F23" i="3"/>
  <c r="J22" i="3"/>
  <c r="F22" i="3"/>
  <c r="J21" i="3"/>
  <c r="F21" i="3"/>
  <c r="J20" i="3"/>
  <c r="F20" i="3"/>
  <c r="J19" i="3"/>
  <c r="F19" i="3"/>
  <c r="J18" i="3"/>
  <c r="F18" i="3"/>
  <c r="I17" i="3"/>
  <c r="H17" i="3"/>
  <c r="J17" i="3" s="1"/>
  <c r="G17" i="3"/>
  <c r="D17" i="3"/>
  <c r="F17" i="3" s="1"/>
  <c r="B17" i="3"/>
  <c r="J16" i="3"/>
  <c r="F16" i="3"/>
  <c r="J15" i="3"/>
  <c r="F15" i="3"/>
  <c r="J14" i="3"/>
  <c r="F14" i="3"/>
  <c r="J13" i="3"/>
  <c r="F13" i="3"/>
  <c r="J12" i="3"/>
  <c r="F12" i="3"/>
  <c r="J11" i="3"/>
  <c r="F11" i="3"/>
  <c r="J10" i="3"/>
  <c r="F10" i="3"/>
  <c r="J9" i="3"/>
  <c r="F9" i="3"/>
  <c r="J8" i="3"/>
  <c r="F8" i="3"/>
  <c r="J7" i="3"/>
  <c r="F7" i="3"/>
  <c r="J6" i="3"/>
  <c r="F6" i="3"/>
  <c r="J5" i="3"/>
  <c r="F5" i="3"/>
  <c r="J4" i="3"/>
  <c r="F4" i="3"/>
  <c r="A207" i="2"/>
  <c r="B205" i="2"/>
  <c r="B206" i="2" s="1"/>
  <c r="A206" i="2" s="1"/>
  <c r="A204" i="2"/>
  <c r="A203" i="2"/>
  <c r="B201" i="2"/>
  <c r="B202" i="2" s="1"/>
  <c r="A202" i="2" s="1"/>
  <c r="A201" i="2"/>
  <c r="A200" i="2"/>
  <c r="A199" i="2"/>
  <c r="B197" i="2"/>
  <c r="B198" i="2" s="1"/>
  <c r="A198" i="2" s="1"/>
  <c r="A196" i="2"/>
  <c r="A195" i="2"/>
  <c r="B193" i="2"/>
  <c r="A193" i="2" s="1"/>
  <c r="A192" i="2"/>
  <c r="A191" i="2"/>
  <c r="B189" i="2"/>
  <c r="B190" i="2" s="1"/>
  <c r="A190" i="2" s="1"/>
  <c r="A189" i="2"/>
  <c r="A188" i="2"/>
  <c r="A187" i="2"/>
  <c r="B186" i="2"/>
  <c r="A186" i="2"/>
  <c r="A185" i="2"/>
  <c r="A184" i="2"/>
  <c r="B182" i="2"/>
  <c r="A182" i="2" s="1"/>
  <c r="A181" i="2"/>
  <c r="A180" i="2"/>
  <c r="B178" i="2"/>
  <c r="B179" i="2" s="1"/>
  <c r="A179" i="2" s="1"/>
  <c r="A178" i="2"/>
  <c r="A177" i="2"/>
  <c r="A176" i="2"/>
  <c r="B174" i="2"/>
  <c r="B175" i="2" s="1"/>
  <c r="A175" i="2" s="1"/>
  <c r="A173" i="2"/>
  <c r="A172" i="2"/>
  <c r="B170" i="2"/>
  <c r="B171" i="2" s="1"/>
  <c r="A171" i="2" s="1"/>
  <c r="A170" i="2"/>
  <c r="A169" i="2"/>
  <c r="A168" i="2"/>
  <c r="B166" i="2"/>
  <c r="A166" i="2" s="1"/>
  <c r="A165" i="2"/>
  <c r="A164" i="2"/>
  <c r="B162" i="2"/>
  <c r="B163" i="2" s="1"/>
  <c r="A163" i="2" s="1"/>
  <c r="A162" i="2"/>
  <c r="A161" i="2"/>
  <c r="A160" i="2"/>
  <c r="B158" i="2"/>
  <c r="B159" i="2" s="1"/>
  <c r="A159" i="2" s="1"/>
  <c r="A157" i="2"/>
  <c r="A156" i="2"/>
  <c r="B154" i="2"/>
  <c r="B155" i="2" s="1"/>
  <c r="A155" i="2" s="1"/>
  <c r="A154" i="2"/>
  <c r="A153" i="2"/>
  <c r="A152" i="2"/>
  <c r="B150" i="2"/>
  <c r="A150" i="2" s="1"/>
  <c r="A149" i="2"/>
  <c r="A148" i="2"/>
  <c r="B146" i="2"/>
  <c r="B147" i="2" s="1"/>
  <c r="A147" i="2" s="1"/>
  <c r="A146" i="2"/>
  <c r="A145" i="2"/>
  <c r="A144" i="2"/>
  <c r="B142" i="2"/>
  <c r="B143" i="2" s="1"/>
  <c r="A143" i="2" s="1"/>
  <c r="A141" i="2"/>
  <c r="A140" i="2"/>
  <c r="B138" i="2"/>
  <c r="B139" i="2" s="1"/>
  <c r="A139" i="2" s="1"/>
  <c r="A138" i="2"/>
  <c r="A137" i="2"/>
  <c r="A136" i="2"/>
  <c r="B134" i="2"/>
  <c r="A134" i="2" s="1"/>
  <c r="A133" i="2"/>
  <c r="A132" i="2"/>
  <c r="B130" i="2"/>
  <c r="B131" i="2" s="1"/>
  <c r="A131" i="2" s="1"/>
  <c r="A130" i="2"/>
  <c r="A129" i="2"/>
  <c r="A128" i="2"/>
  <c r="B126" i="2"/>
  <c r="B127" i="2" s="1"/>
  <c r="A127" i="2" s="1"/>
  <c r="A125" i="2"/>
  <c r="A124" i="2"/>
  <c r="B122" i="2"/>
  <c r="B123" i="2" s="1"/>
  <c r="A123" i="2" s="1"/>
  <c r="A122" i="2"/>
  <c r="A121" i="2"/>
  <c r="A120" i="2"/>
  <c r="B118" i="2"/>
  <c r="A118" i="2" s="1"/>
  <c r="A117" i="2"/>
  <c r="A116" i="2"/>
  <c r="B114" i="2"/>
  <c r="B115" i="2" s="1"/>
  <c r="A115" i="2" s="1"/>
  <c r="A114" i="2"/>
  <c r="A113" i="2"/>
  <c r="A112" i="2"/>
  <c r="B110" i="2"/>
  <c r="B111" i="2" s="1"/>
  <c r="A111" i="2" s="1"/>
  <c r="A109" i="2"/>
  <c r="A108" i="2"/>
  <c r="B106" i="2"/>
  <c r="B107" i="2" s="1"/>
  <c r="A107" i="2" s="1"/>
  <c r="A106" i="2"/>
  <c r="A105" i="2"/>
  <c r="A104" i="2"/>
  <c r="B102" i="2"/>
  <c r="A102" i="2" s="1"/>
  <c r="A101" i="2"/>
  <c r="A100" i="2"/>
  <c r="B98" i="2"/>
  <c r="B99" i="2" s="1"/>
  <c r="A99" i="2" s="1"/>
  <c r="A98" i="2"/>
  <c r="A97" i="2"/>
  <c r="A96" i="2"/>
  <c r="B94" i="2"/>
  <c r="B95" i="2" s="1"/>
  <c r="A95" i="2" s="1"/>
  <c r="A93" i="2"/>
  <c r="A92" i="2"/>
  <c r="B90" i="2"/>
  <c r="B91" i="2" s="1"/>
  <c r="A91" i="2" s="1"/>
  <c r="A90" i="2"/>
  <c r="A89" i="2"/>
  <c r="A88" i="2"/>
  <c r="B86" i="2"/>
  <c r="A86" i="2" s="1"/>
  <c r="A85" i="2"/>
  <c r="A84" i="2"/>
  <c r="B82" i="2"/>
  <c r="B83" i="2" s="1"/>
  <c r="A83" i="2" s="1"/>
  <c r="A82" i="2"/>
  <c r="A81" i="2"/>
  <c r="A80" i="2"/>
  <c r="B78" i="2"/>
  <c r="B79" i="2" s="1"/>
  <c r="A79" i="2" s="1"/>
  <c r="A77" i="2"/>
  <c r="A76" i="2"/>
  <c r="B74" i="2"/>
  <c r="B75" i="2" s="1"/>
  <c r="A75" i="2" s="1"/>
  <c r="A74" i="2"/>
  <c r="A73" i="2"/>
  <c r="A72" i="2"/>
  <c r="B70" i="2"/>
  <c r="A70" i="2" s="1"/>
  <c r="A69" i="2"/>
  <c r="A68" i="2"/>
  <c r="B66" i="2"/>
  <c r="B67" i="2" s="1"/>
  <c r="A67" i="2" s="1"/>
  <c r="A66" i="2"/>
  <c r="A65" i="2"/>
  <c r="A64" i="2"/>
  <c r="B62" i="2"/>
  <c r="B63" i="2" s="1"/>
  <c r="A63" i="2" s="1"/>
  <c r="A61" i="2"/>
  <c r="A60" i="2"/>
  <c r="B58" i="2"/>
  <c r="B59" i="2" s="1"/>
  <c r="A59" i="2" s="1"/>
  <c r="A58" i="2"/>
  <c r="A57" i="2"/>
  <c r="A56" i="2"/>
  <c r="B54" i="2"/>
  <c r="A54" i="2" s="1"/>
  <c r="A53" i="2"/>
  <c r="A52" i="2"/>
  <c r="B50" i="2"/>
  <c r="B51" i="2" s="1"/>
  <c r="A51" i="2" s="1"/>
  <c r="A50" i="2"/>
  <c r="A49" i="2"/>
  <c r="A48" i="2"/>
  <c r="B46" i="2"/>
  <c r="B47" i="2" s="1"/>
  <c r="A47" i="2" s="1"/>
  <c r="A45" i="2"/>
  <c r="A44" i="2"/>
  <c r="B42" i="2"/>
  <c r="B43" i="2" s="1"/>
  <c r="A43" i="2" s="1"/>
  <c r="A42" i="2"/>
  <c r="A41" i="2"/>
  <c r="A40" i="2"/>
  <c r="B38" i="2"/>
  <c r="A38" i="2" s="1"/>
  <c r="A37" i="2"/>
  <c r="A36" i="2"/>
  <c r="B34" i="2"/>
  <c r="B35" i="2" s="1"/>
  <c r="A35" i="2" s="1"/>
  <c r="A34" i="2"/>
  <c r="A33" i="2"/>
  <c r="A32" i="2"/>
  <c r="B30" i="2"/>
  <c r="B31" i="2" s="1"/>
  <c r="A31" i="2" s="1"/>
  <c r="A29" i="2"/>
  <c r="A28" i="2"/>
  <c r="B26" i="2"/>
  <c r="B27" i="2" s="1"/>
  <c r="A27" i="2" s="1"/>
  <c r="A26" i="2"/>
  <c r="A25" i="2"/>
  <c r="A24" i="2"/>
  <c r="B22" i="2"/>
  <c r="A22" i="2" s="1"/>
  <c r="A21" i="2"/>
  <c r="A20" i="2"/>
  <c r="B18" i="2"/>
  <c r="B19" i="2" s="1"/>
  <c r="A19" i="2" s="1"/>
  <c r="A18" i="2"/>
  <c r="A17" i="2"/>
  <c r="A16" i="2"/>
  <c r="B14" i="2"/>
  <c r="B15" i="2" s="1"/>
  <c r="A15" i="2" s="1"/>
  <c r="A13" i="2"/>
  <c r="G64" i="1"/>
  <c r="H64" i="1" s="1"/>
  <c r="F64" i="1"/>
  <c r="E64" i="1"/>
  <c r="D64" i="1"/>
  <c r="H51" i="1"/>
  <c r="F51" i="1"/>
  <c r="A197" i="2" l="1"/>
  <c r="A205" i="2"/>
  <c r="A14" i="2"/>
  <c r="A30" i="2"/>
  <c r="A46" i="2"/>
  <c r="A62" i="2"/>
  <c r="A78" i="2"/>
  <c r="A94" i="2"/>
  <c r="A110" i="2"/>
  <c r="A126" i="2"/>
  <c r="A142" i="2"/>
  <c r="A158" i="2"/>
  <c r="A174" i="2"/>
  <c r="H27" i="1"/>
  <c r="B55" i="2"/>
  <c r="A55" i="2" s="1"/>
  <c r="B119" i="2"/>
  <c r="A119" i="2" s="1"/>
  <c r="B167" i="2"/>
  <c r="A167" i="2" s="1"/>
  <c r="B23" i="2"/>
  <c r="A23" i="2" s="1"/>
  <c r="B183" i="2"/>
  <c r="A183" i="2" s="1"/>
  <c r="B39" i="2"/>
  <c r="A39" i="2" s="1"/>
  <c r="B71" i="2"/>
  <c r="A71" i="2" s="1"/>
  <c r="B103" i="2"/>
  <c r="A103" i="2" s="1"/>
  <c r="B135" i="2"/>
  <c r="A135" i="2" s="1"/>
  <c r="B151" i="2"/>
  <c r="A151" i="2" s="1"/>
  <c r="B194" i="2"/>
  <c r="A194" i="2" s="1"/>
  <c r="B87" i="2"/>
  <c r="A8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tc={0FAB8120-B92A-4521-AD8C-4692E60F5FD1}</author>
    <author>tc={E97F0A31-DBCE-4A8B-A282-C72B6AE9F879}</author>
    <author>tc={27636319-877C-46D6-86E6-9F7DFE6D8899}</author>
    <author>tc={9009C546-9565-4923-AC9E-9C51047307EC}</author>
    <author>tc={68BA9F7A-B391-4708-86FC-4C62FD6885AC}</author>
    <author>tc={352554CC-9177-4150-A3CD-4E6AE3DDA244}</author>
  </authors>
  <commentList>
    <comment ref="D12" authorId="0" shapeId="0" xr:uid="{0FAB8120-B92A-4521-AD8C-4692E60F5FD1}">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Bachelor NL: ca. 15%
Master NL: ca. 20%</t>
      </text>
    </comment>
    <comment ref="E12" authorId="1" shapeId="0" xr:uid="{E97F0A31-DBCE-4A8B-A282-C72B6AE9F879}">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Bachelor NL: ca. 50%</t>
      </text>
    </comment>
    <comment ref="F12" authorId="2" shapeId="0" xr:uid="{27636319-877C-46D6-86E6-9F7DFE6D8899}">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Bachelor NL: ca. 20%
Bachelor EER &amp; niet-EER: &lt;10%</t>
      </text>
    </comment>
    <comment ref="G12" authorId="3" shapeId="0" xr:uid="{9009C546-9565-4923-AC9E-9C51047307EC}">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Bachelor EER &amp; niet-EER: 35%
Master NL: ca. 60%
Master EER: ca. 35%
Master niet-EER: ca. 15%</t>
      </text>
    </comment>
    <comment ref="H12" authorId="4" shapeId="0" xr:uid="{68BA9F7A-B391-4708-86FC-4C62FD6885AC}">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Master NL: ca 55%
Master EER: ca. 25%
Master niet-EER: ca. 45%</t>
      </text>
    </comment>
    <comment ref="K12" authorId="5" shapeId="0" xr:uid="{352554CC-9177-4150-A3CD-4E6AE3DDA244}">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ca. 97%</t>
      </text>
    </comment>
  </commentList>
</comments>
</file>

<file path=xl/sharedStrings.xml><?xml version="1.0" encoding="utf-8"?>
<sst xmlns="http://schemas.openxmlformats.org/spreadsheetml/2006/main" count="590" uniqueCount="139">
  <si>
    <t>Aanmeldingen reguliere studenten per herkomst / bron: SAP-SLM</t>
  </si>
  <si>
    <t>Bron:</t>
  </si>
  <si>
    <t>De cijfers in het rapport zijn gebaseerd op SAP SLM, dat voor de aanmeldingen wordt gevoed door Studielink.</t>
  </si>
  <si>
    <t>Peildatum:</t>
  </si>
  <si>
    <t xml:space="preserve">Status aanmeldingen: </t>
  </si>
  <si>
    <t xml:space="preserve">Niet eerder bij de opleiding ingeschreven (dus excl. herinschrijving maar incl. omzwaaiers) </t>
  </si>
  <si>
    <t>Alle aanmeldingen in SAP SLM, die via Studielink zijn ontvangen voor een reguliere opleiding, tellen mee. Intrekkingen tellen niet mee.</t>
  </si>
  <si>
    <t xml:space="preserve">Status Inschrijvingsoort: </t>
  </si>
  <si>
    <t>Reguliere studenten (excl. Uitwisseling, Bijvak, Contract, PGO en overig Niet-regulier)</t>
  </si>
  <si>
    <t>Soort aanmelding:</t>
  </si>
  <si>
    <t>Voltijd/Deeltijd/Duaal</t>
  </si>
  <si>
    <t>Herkomst studenten:</t>
  </si>
  <si>
    <t>Nederland, Europese Economische Ruimte, van buiten de Europese Economische Ruimte (gebaseerd op nationaliteit)</t>
  </si>
  <si>
    <t>Joint degrees:</t>
  </si>
  <si>
    <t>Alle studenten melden zich vanaf heden bij penvoerder de aan. De uitwisseling van gegevens tussen VU en UVA voor de joint degrees gaat op basis van de inschrijvingen, niet van aanmeldingen.</t>
  </si>
  <si>
    <t>Fase</t>
  </si>
  <si>
    <t>Domein</t>
  </si>
  <si>
    <t>Opleiding</t>
  </si>
  <si>
    <t>2021</t>
  </si>
  <si>
    <t>2022</t>
  </si>
  <si>
    <t>2023</t>
  </si>
  <si>
    <t>2024</t>
  </si>
  <si>
    <t>2024 tov 2023</t>
  </si>
  <si>
    <t>Opmerkingen</t>
  </si>
  <si>
    <t>Bachelor</t>
  </si>
  <si>
    <t>EEE</t>
  </si>
  <si>
    <t xml:space="preserve">B Aarde, Economie en Duurzaamheid  </t>
  </si>
  <si>
    <t>B Aardwetenschappen</t>
  </si>
  <si>
    <t>IS</t>
  </si>
  <si>
    <t>B Artificial Intelligence</t>
  </si>
  <si>
    <t>HLS</t>
  </si>
  <si>
    <t>B Biologie</t>
  </si>
  <si>
    <t>B Biomedical Sciences</t>
  </si>
  <si>
    <t>Numerus Fixus (300), alle plaatsen geaccepteerd</t>
  </si>
  <si>
    <t>B Business Analytics</t>
  </si>
  <si>
    <t>B Computer Science</t>
  </si>
  <si>
    <t>Numerus Fixus (400), alle plaatsen geaccepteerd</t>
  </si>
  <si>
    <t>NSM</t>
  </si>
  <si>
    <t>B Farmaceutische Wetenschappen</t>
  </si>
  <si>
    <t>B Gezondheid en Leven</t>
  </si>
  <si>
    <t>B Gezondheidswetenschappen</t>
  </si>
  <si>
    <t>B Mathematics</t>
  </si>
  <si>
    <t>B Medische Natuurwetenschappen</t>
  </si>
  <si>
    <t>B Natuur- en Sterrenkunde (joint degree)</t>
  </si>
  <si>
    <t>data onjuist,
instroom: 152</t>
  </si>
  <si>
    <t>Aanmeldingen bij UvA (penvoerder), alleen goedgekeurd zichtbaar</t>
  </si>
  <si>
    <t>B Scheikunde (joint degree)</t>
  </si>
  <si>
    <t>data onjuist,
instroom: 50</t>
  </si>
  <si>
    <t>B Science, Business &amp; Innovation</t>
  </si>
  <si>
    <t>Bachelor Totaal</t>
  </si>
  <si>
    <t>Master</t>
  </si>
  <si>
    <t>M Artificial Intelligence</t>
  </si>
  <si>
    <t>M Bioinformatics and Systems Biology (jd</t>
  </si>
  <si>
    <t>Aanmeldingen bij VU (penvoerder)</t>
  </si>
  <si>
    <t>M Biomedical Sciences</t>
  </si>
  <si>
    <t>M Biomedical Technology and Physics</t>
  </si>
  <si>
    <t>M Biomolecular Sciences</t>
  </si>
  <si>
    <t>M Business Analytics</t>
  </si>
  <si>
    <t>M Chemistry (joint degree)</t>
  </si>
  <si>
    <t>data onjuist,
instroom: 108</t>
  </si>
  <si>
    <t>M Computational Science (joint degree)</t>
  </si>
  <si>
    <t>data onjuist,
instroom: 94</t>
  </si>
  <si>
    <t>M Computer Science (joint degree)</t>
  </si>
  <si>
    <t>M Computer Security</t>
  </si>
  <si>
    <t>M Drug Discovery Sciences</t>
  </si>
  <si>
    <t>M Earth Sciences</t>
  </si>
  <si>
    <t>M Ecology and Evolution</t>
  </si>
  <si>
    <t>M Environment and Resource Management</t>
  </si>
  <si>
    <t>M Global Health (research)</t>
  </si>
  <si>
    <t>M Health Sciences</t>
  </si>
  <si>
    <t>M Hydrology</t>
  </si>
  <si>
    <t>M Information Sciences</t>
  </si>
  <si>
    <t>M Management, Policy Analysis and Entr.</t>
  </si>
  <si>
    <t>M Mathematics</t>
  </si>
  <si>
    <t>M Neurosciences (research)</t>
  </si>
  <si>
    <t>Max capaciteit: 60</t>
  </si>
  <si>
    <t>M Physics and Astronomy (joint degree)</t>
  </si>
  <si>
    <t>data onjuist,
instroom: 157</t>
  </si>
  <si>
    <t>M Science, Business and Innovation</t>
  </si>
  <si>
    <t>M Totaal</t>
  </si>
  <si>
    <t>Premaster</t>
  </si>
  <si>
    <t>P Artificial Intelligence</t>
  </si>
  <si>
    <t>P Bioinformatics and Systems Biology</t>
  </si>
  <si>
    <t>P Biomedical Technology and Physics</t>
  </si>
  <si>
    <t>P Business Analytics</t>
  </si>
  <si>
    <t>P Computer Science</t>
  </si>
  <si>
    <t>P Ecology and Evolution</t>
  </si>
  <si>
    <t>P Environment and Resource Management</t>
  </si>
  <si>
    <t>P Health Sciences</t>
  </si>
  <si>
    <t>P Hydrology</t>
  </si>
  <si>
    <t>P Information Sciences</t>
  </si>
  <si>
    <t>P Mathematics</t>
  </si>
  <si>
    <t>P Science, Business and Innovation</t>
  </si>
  <si>
    <t>P Totaal</t>
  </si>
  <si>
    <t>BÈTA Totaal</t>
  </si>
  <si>
    <t xml:space="preserve">Definities toelatingscategorieën </t>
  </si>
  <si>
    <t>Initiële aanmelding</t>
  </si>
  <si>
    <t>Student heeft zich aangemeld bij Studielink, maar heeft nog niet alle stappen in Vunet afgerond.</t>
  </si>
  <si>
    <t>Portal voltooid</t>
  </si>
  <si>
    <t>Student heeft alle stappen in Vunet afgerond. Op dit moment komt de student bij het owb in het vizier.</t>
  </si>
  <si>
    <t>Deficiënt</t>
  </si>
  <si>
    <t>De student moet nog voldoen aan een of meer eisen alvorens toegelaten te kunnen worden. Het diploma van de student is op voldoende niveau, behoudens een of meer vakken (vb wiskunde A ipv wiskunde B). Een student afkomstig van buiten de EU heeft tot 1 juni om aanvullende certificaten aan te leveren. Een student uit de EU heeft daar tot 31 augustus de tijd voor. Het verschil heeft te maken met de visumprocedure, deze mag niet gestart worden als de student nog niet aan de opleidingsspecifieke toelatingseisen voldoet.</t>
  </si>
  <si>
    <t>Voorwaardelijk geaccepteerd</t>
  </si>
  <si>
    <t>Student heeft nog niet aan alle vereisten van de faculteit voldaan. Student moet nog een 'certified copy' van het diploma aanleveren voor 31 augustus. Het diploma is op voldoende niveau voor alle vakken. De persoon is voorwaardelijk toegelaten zodat de visumprocedure gestart kan worden.</t>
  </si>
  <si>
    <t>(Fac) Toegelaten</t>
  </si>
  <si>
    <t>Voor de internationale instroom wordt deze categorie gebruikt om aan te geven dat een student aan alle toelatingsvoorwaarden van de faculteit voldaan heeft. Studenten met deze status kunnen niet intekenen op vakken en tentamens.</t>
  </si>
  <si>
    <t>Dossier compleet</t>
  </si>
  <si>
    <t>Status gebruikt door International Office: documenten goedgekeurd, €100 application fee betaald</t>
  </si>
  <si>
    <t>IO Toegelaten</t>
  </si>
  <si>
    <t>Deze categorie is speciaal voor Internationale studenten waarvan men weet dat zij niet voor 1 september aan alle inschrijfvereisten kunnen voldoen, maar voor wie het wel mogelijkheid is om te kunnen intekenen op vakken en tentamens.</t>
  </si>
  <si>
    <t>Goedgekeurd</t>
  </si>
  <si>
    <t>Zodra een student aan alle inschrijfvoorwaarden voldoet verandert de status in 'goedgekeurd.' </t>
  </si>
  <si>
    <t>Herkomst</t>
  </si>
  <si>
    <t>Totaal</t>
  </si>
  <si>
    <t>B Aarde, Economie en Duurzaamheid</t>
  </si>
  <si>
    <t>NL</t>
  </si>
  <si>
    <t>EER</t>
  </si>
  <si>
    <t>NIET-EER</t>
  </si>
  <si>
    <t>Instroom 2023</t>
  </si>
  <si>
    <t>Aanmeldingen 2024</t>
  </si>
  <si>
    <t>Prognose instroom 2024 (voltijd hoofdinschr.)</t>
  </si>
  <si>
    <t>Legenda:</t>
  </si>
  <si>
    <t>Prognose valt laag uit vergeleken met (goedgekeurde) aanmeldingen op peidatum</t>
  </si>
  <si>
    <t>Prognose valt hoog uit vergeleken met (goedgekeurde) aanmeldingen op peidatum</t>
  </si>
  <si>
    <t>Voltijd hoofdinschr.</t>
  </si>
  <si>
    <t>Totaal per 
21 aug</t>
  </si>
  <si>
    <t>Verschil t.o.v. 2023</t>
  </si>
  <si>
    <t>Laag</t>
  </si>
  <si>
    <t>Normaal</t>
  </si>
  <si>
    <t>Hoog</t>
  </si>
  <si>
    <t>O.b.v. 'Normaal'</t>
  </si>
  <si>
    <t>Max. capaciteit</t>
  </si>
  <si>
    <t>B Totaal</t>
  </si>
  <si>
    <t>M Bioinformatics and Systems Biology (joint degree)</t>
  </si>
  <si>
    <t>M Management, Policy Analysis and Entrepreneurship in the Health and Life Sciences</t>
  </si>
  <si>
    <t>Exclusief UvA JD's</t>
  </si>
  <si>
    <t>Conversie tot inschrijvingen in voorgaande jaren: zie opmerkingen per toelatingscategorie</t>
  </si>
  <si>
    <t>Totaal per 
21 aug 2024</t>
  </si>
  <si>
    <t>Totaal per
21 aug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</si>
</sst>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
    <numFmt numFmtId="165" formatCode="[$-413]d/mmm;@"/>
    <numFmt numFmtId="166" formatCode="_ * #,##0_ ;_ * \-#,##0_ ;_ * &quot;-&quot;??_ ;_ @_ "/>
  </numFmts>
  <fonts count="26" x14ac:knownFonts="1">
    <font>
      <sz val="10"/>
      <color rgb="FF000000"/>
      <name val="Arial"/>
    </font>
    <font>
      <sz val="11"/>
      <color theme="1"/>
      <name val="Aptos Narrow"/>
      <family val="2"/>
      <scheme val="minor"/>
    </font>
    <font>
      <b/>
      <sz val="10"/>
      <color rgb="FFFFFFFF"/>
      <name val="Arial"/>
      <family val="2"/>
    </font>
    <font>
      <sz val="9"/>
      <color rgb="FF333333"/>
      <name val="Arial"/>
      <family val="2"/>
    </font>
    <font>
      <b/>
      <sz val="8"/>
      <color rgb="FF333333"/>
      <name val="Arial"/>
      <family val="2"/>
    </font>
    <font>
      <sz val="9"/>
      <color rgb="FF333333"/>
      <name val="Arial"/>
      <family val="2"/>
    </font>
    <font>
      <sz val="8"/>
      <color rgb="FF333333"/>
      <name val="Arial"/>
      <family val="2"/>
    </font>
    <font>
      <b/>
      <sz val="8"/>
      <color rgb="FFFFFFFF"/>
      <name val="Arial"/>
      <family val="2"/>
    </font>
    <font>
      <sz val="8"/>
      <color rgb="FFFFFFFF"/>
      <name val="Arial"/>
      <family val="2"/>
    </font>
    <font>
      <i/>
      <sz val="8"/>
      <color rgb="FF000000"/>
      <name val="Arial"/>
      <family val="2"/>
    </font>
    <font>
      <i/>
      <sz val="8"/>
      <color rgb="FF333333"/>
      <name val="Arial"/>
      <family val="2"/>
    </font>
    <font>
      <b/>
      <sz val="8"/>
      <color theme="3"/>
      <name val="Arial"/>
      <family val="2"/>
    </font>
    <font>
      <b/>
      <sz val="8"/>
      <name val="Arial"/>
      <family val="2"/>
    </font>
    <font>
      <b/>
      <sz val="8"/>
      <color rgb="FFFFFFFF"/>
      <name val="Arial"/>
      <family val="2"/>
    </font>
    <font>
      <b/>
      <sz val="9"/>
      <color rgb="FF333333"/>
      <name val="Arial"/>
      <family val="2"/>
    </font>
    <font>
      <b/>
      <sz val="9"/>
      <color rgb="FF333333"/>
      <name val="Arial"/>
      <family val="2"/>
    </font>
    <font>
      <b/>
      <sz val="9"/>
      <color rgb="FF0089CF"/>
      <name val="Arial"/>
      <family val="2"/>
    </font>
    <font>
      <sz val="8"/>
      <name val="Arial"/>
      <family val="2"/>
    </font>
    <font>
      <sz val="8"/>
      <color rgb="FF333333"/>
      <name val="Arial"/>
      <family val="2"/>
    </font>
    <font>
      <b/>
      <sz val="8"/>
      <color theme="0"/>
      <name val="Arial"/>
      <family val="2"/>
    </font>
    <font>
      <b/>
      <sz val="9"/>
      <color rgb="FFFFFFFF"/>
      <name val="Arial"/>
      <family val="2"/>
    </font>
    <font>
      <b/>
      <sz val="9"/>
      <color theme="0"/>
      <name val="Arial"/>
      <family val="2"/>
    </font>
    <font>
      <sz val="8"/>
      <color theme="1"/>
      <name val="Arial"/>
      <family val="2"/>
    </font>
    <font>
      <sz val="8"/>
      <color rgb="FF000000"/>
      <name val="Arial"/>
      <family val="2"/>
    </font>
    <font>
      <sz val="10"/>
      <color rgb="FF000000"/>
      <name val="Arial"/>
      <family val="2"/>
    </font>
    <font>
      <i/>
      <sz val="9"/>
      <color theme="8"/>
      <name val="Arial"/>
      <family val="2"/>
    </font>
  </fonts>
  <fills count="10">
    <fill>
      <patternFill patternType="none"/>
    </fill>
    <fill>
      <patternFill patternType="gray125"/>
    </fill>
    <fill>
      <patternFill patternType="solid">
        <fgColor rgb="FF0089CF"/>
        <bgColor rgb="FFFFFFFF"/>
      </patternFill>
    </fill>
    <fill>
      <patternFill patternType="solid">
        <fgColor rgb="FFFFFFFF"/>
        <bgColor rgb="FFFFFFFF"/>
      </patternFill>
    </fill>
    <fill>
      <patternFill patternType="solid">
        <fgColor theme="5" tint="0.79998168889431442"/>
        <bgColor indexed="64"/>
      </patternFill>
    </fill>
    <fill>
      <patternFill patternType="solid">
        <fgColor theme="5" tint="0.79998168889431442"/>
        <bgColor rgb="FFFFFFFF"/>
      </patternFill>
    </fill>
    <fill>
      <patternFill patternType="solid">
        <fgColor rgb="FFFCFDFD"/>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rgb="FF0089CF"/>
        <bgColor indexed="64"/>
      </patternFill>
    </fill>
  </fills>
  <borders count="32">
    <border>
      <left/>
      <right/>
      <top/>
      <bottom/>
      <diagonal/>
    </border>
    <border>
      <left style="thin">
        <color rgb="FF3877A6"/>
      </left>
      <right style="thin">
        <color rgb="FF3877A6"/>
      </right>
      <top style="thin">
        <color rgb="FF3877A6"/>
      </top>
      <bottom style="thin">
        <color rgb="FFA5A5B1"/>
      </bottom>
      <diagonal/>
    </border>
    <border>
      <left style="thin">
        <color rgb="FF3877A6"/>
      </left>
      <right style="thin">
        <color rgb="FF09558F"/>
      </right>
      <top style="thin">
        <color rgb="FFCAC9D9"/>
      </top>
      <bottom style="thin">
        <color rgb="FF3877A6"/>
      </bottom>
      <diagonal/>
    </border>
    <border>
      <left style="thin">
        <color rgb="FFEBEBEB"/>
      </left>
      <right style="thin">
        <color rgb="FFEBEBEB"/>
      </right>
      <top style="thin">
        <color rgb="FFCAC9D9"/>
      </top>
      <bottom style="thin">
        <color rgb="FFEBEBEB"/>
      </bottom>
      <diagonal/>
    </border>
    <border>
      <left style="thin">
        <color rgb="FFEBEBEB"/>
      </left>
      <right style="thin">
        <color rgb="FFEBEBEB"/>
      </right>
      <top style="thin">
        <color rgb="FFCAC9D9"/>
      </top>
      <bottom/>
      <diagonal/>
    </border>
    <border>
      <left/>
      <right style="thin">
        <color rgb="FFEBEBEB"/>
      </right>
      <top style="thin">
        <color indexed="64"/>
      </top>
      <bottom style="thin">
        <color indexed="64"/>
      </bottom>
      <diagonal/>
    </border>
    <border>
      <left style="thin">
        <color rgb="FFEBEBEB"/>
      </left>
      <right style="thin">
        <color rgb="FFEBEBEB"/>
      </right>
      <top style="thin">
        <color indexed="64"/>
      </top>
      <bottom style="thin">
        <color indexed="64"/>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bottom style="thin">
        <color rgb="FFEBEBEB"/>
      </bottom>
      <diagonal/>
    </border>
    <border>
      <left style="thin">
        <color rgb="FF09558F"/>
      </left>
      <right style="thin">
        <color indexed="64"/>
      </right>
      <top style="thin">
        <color rgb="FF3877A6"/>
      </top>
      <bottom style="thin">
        <color rgb="FF3877A6"/>
      </bottom>
      <diagonal/>
    </border>
    <border>
      <left style="thin">
        <color indexed="64"/>
      </left>
      <right style="thin">
        <color rgb="FFEBEBEB"/>
      </right>
      <top style="thin">
        <color indexed="64"/>
      </top>
      <bottom style="thin">
        <color indexed="64"/>
      </bottom>
      <diagonal/>
    </border>
    <border>
      <left style="thin">
        <color rgb="FF3877A6"/>
      </left>
      <right/>
      <top style="thin">
        <color rgb="FFCAC9D9"/>
      </top>
      <bottom style="thin">
        <color rgb="FF3877A6"/>
      </bottom>
      <diagonal/>
    </border>
    <border>
      <left style="thin">
        <color rgb="FF3877A6"/>
      </left>
      <right style="thin">
        <color rgb="FF3877A6"/>
      </right>
      <top/>
      <bottom style="thin">
        <color rgb="FFA5A5B1"/>
      </bottom>
      <diagonal/>
    </border>
    <border>
      <left style="thin">
        <color rgb="FF3877A6"/>
      </left>
      <right style="thin">
        <color rgb="FF3877A6"/>
      </right>
      <top style="thin">
        <color rgb="FFCAC9D9"/>
      </top>
      <bottom style="thin">
        <color rgb="FFA5A5B1"/>
      </bottom>
      <diagonal/>
    </border>
    <border>
      <left style="thin">
        <color rgb="FFEBEBEB"/>
      </left>
      <right style="thin">
        <color rgb="FFEBEBEB"/>
      </right>
      <top style="thin">
        <color rgb="FFEBEBEB"/>
      </top>
      <bottom style="thin">
        <color rgb="FFEBEBEB"/>
      </bottom>
      <diagonal/>
    </border>
    <border>
      <left/>
      <right style="thin">
        <color indexed="64"/>
      </right>
      <top/>
      <bottom/>
      <diagonal/>
    </border>
    <border>
      <left style="thin">
        <color indexed="64"/>
      </left>
      <right/>
      <top/>
      <bottom/>
      <diagonal/>
    </border>
    <border>
      <left/>
      <right/>
      <top/>
      <bottom style="thin">
        <color rgb="FFA5A5B1"/>
      </bottom>
      <diagonal/>
    </border>
    <border>
      <left/>
      <right/>
      <top/>
      <bottom style="thin">
        <color rgb="FF3877A6"/>
      </bottom>
      <diagonal/>
    </border>
    <border>
      <left/>
      <right style="thin">
        <color indexed="64"/>
      </right>
      <top/>
      <bottom style="thin">
        <color rgb="FFCAC9D9"/>
      </bottom>
      <diagonal/>
    </border>
    <border>
      <left style="thin">
        <color indexed="64"/>
      </left>
      <right/>
      <top/>
      <bottom style="thin">
        <color rgb="FFCAC9D9"/>
      </bottom>
      <diagonal/>
    </border>
    <border>
      <left/>
      <right/>
      <top/>
      <bottom style="thin">
        <color rgb="FFCAC9D9"/>
      </bottom>
      <diagonal/>
    </border>
    <border>
      <left style="thin">
        <color rgb="FF09558F"/>
      </left>
      <right/>
      <top/>
      <bottom style="thin">
        <color rgb="FFCAC9D9"/>
      </bottom>
      <diagonal/>
    </border>
    <border>
      <left style="thin">
        <color rgb="FF09558F"/>
      </left>
      <right style="thin">
        <color indexed="64"/>
      </right>
      <top/>
      <bottom style="thin">
        <color rgb="FFCAC9D9"/>
      </bottom>
      <diagonal/>
    </border>
    <border>
      <left/>
      <right/>
      <top style="thin">
        <color rgb="FFEBEBEB"/>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rgb="FFEBEBEB"/>
      </right>
      <top style="thin">
        <color rgb="FFCAC9D9"/>
      </top>
      <bottom style="thin">
        <color rgb="FFEBEBEB"/>
      </bottom>
      <diagonal/>
    </border>
    <border>
      <left style="thin">
        <color indexed="64"/>
      </left>
      <right style="thin">
        <color indexed="64"/>
      </right>
      <top/>
      <bottom style="thin">
        <color rgb="FFCAC9D9"/>
      </bottom>
      <diagonal/>
    </border>
    <border>
      <left style="thin">
        <color indexed="64"/>
      </left>
      <right style="thin">
        <color indexed="64"/>
      </right>
      <top style="thin">
        <color rgb="FFCAC9D9"/>
      </top>
      <bottom style="thin">
        <color rgb="FFEBEBEB"/>
      </bottom>
      <diagonal/>
    </border>
  </borders>
  <cellStyleXfs count="6">
    <xf numFmtId="0" fontId="0" fillId="0" borderId="0"/>
    <xf numFmtId="0" fontId="1" fillId="0" borderId="0"/>
    <xf numFmtId="9" fontId="1" fillId="0" borderId="0" applyFont="0" applyFill="0" applyBorder="0" applyAlignment="0" applyProtection="0"/>
    <xf numFmtId="0" fontId="24" fillId="0" borderId="0"/>
    <xf numFmtId="43" fontId="1" fillId="0" borderId="0" applyFont="0" applyFill="0" applyBorder="0" applyAlignment="0" applyProtection="0"/>
    <xf numFmtId="0" fontId="24" fillId="0" borderId="0"/>
  </cellStyleXfs>
  <cellXfs count="116">
    <xf numFmtId="0" fontId="0" fillId="0" borderId="0" xfId="0"/>
    <xf numFmtId="0" fontId="3" fillId="3" borderId="0" xfId="0" applyFont="1" applyFill="1" applyAlignment="1">
      <alignment horizontal="left"/>
    </xf>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3" borderId="0" xfId="0" applyFont="1" applyFill="1" applyAlignment="1">
      <alignment horizontal="left" vertical="center"/>
    </xf>
    <xf numFmtId="14" fontId="6" fillId="3" borderId="0" xfId="0" applyNumberFormat="1" applyFont="1" applyFill="1" applyAlignment="1">
      <alignment horizontal="left" vertical="center"/>
    </xf>
    <xf numFmtId="49" fontId="7" fillId="2" borderId="1" xfId="0" applyNumberFormat="1" applyFont="1" applyFill="1" applyBorder="1" applyAlignment="1">
      <alignment horizontal="left"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8" fillId="2" borderId="2" xfId="0" applyFont="1" applyFill="1" applyBorder="1" applyAlignment="1">
      <alignment horizontal="left" vertical="center"/>
    </xf>
    <xf numFmtId="49" fontId="7" fillId="2" borderId="2" xfId="0" applyNumberFormat="1" applyFont="1" applyFill="1" applyBorder="1" applyAlignment="1">
      <alignment horizontal="left" vertical="center"/>
    </xf>
    <xf numFmtId="3" fontId="6" fillId="3" borderId="3" xfId="0" applyNumberFormat="1" applyFont="1" applyFill="1" applyBorder="1" applyAlignment="1">
      <alignment horizontal="right" vertical="center"/>
    </xf>
    <xf numFmtId="0" fontId="4" fillId="3" borderId="3" xfId="0" applyFont="1" applyFill="1" applyBorder="1" applyAlignment="1">
      <alignment horizontal="right" vertical="center"/>
    </xf>
    <xf numFmtId="164" fontId="6" fillId="3" borderId="3" xfId="0" applyNumberFormat="1" applyFont="1" applyFill="1" applyBorder="1" applyAlignment="1">
      <alignment horizontal="right" vertical="center"/>
    </xf>
    <xf numFmtId="0" fontId="9" fillId="0" borderId="0" xfId="0" applyFont="1" applyAlignment="1">
      <alignment horizontal="left" vertical="center"/>
    </xf>
    <xf numFmtId="164" fontId="6" fillId="4" borderId="3" xfId="0" applyNumberFormat="1" applyFont="1" applyFill="1" applyBorder="1" applyAlignment="1">
      <alignment horizontal="right" vertical="center"/>
    </xf>
    <xf numFmtId="3" fontId="10" fillId="3" borderId="3" xfId="0" applyNumberFormat="1" applyFont="1" applyFill="1" applyBorder="1" applyAlignment="1">
      <alignment horizontal="right" vertical="center" wrapText="1"/>
    </xf>
    <xf numFmtId="0" fontId="10" fillId="3" borderId="0" xfId="0" applyFont="1" applyFill="1" applyAlignment="1">
      <alignment horizontal="left" vertical="center"/>
    </xf>
    <xf numFmtId="164" fontId="6" fillId="3" borderId="4" xfId="0" applyNumberFormat="1" applyFont="1" applyFill="1" applyBorder="1" applyAlignment="1">
      <alignment horizontal="right" vertical="center"/>
    </xf>
    <xf numFmtId="0" fontId="7" fillId="5" borderId="0" xfId="0" applyFont="1" applyFill="1" applyAlignment="1">
      <alignment horizontal="left" vertical="center"/>
    </xf>
    <xf numFmtId="0" fontId="4" fillId="5" borderId="2" xfId="0" applyFont="1" applyFill="1" applyBorder="1" applyAlignment="1">
      <alignment horizontal="left"/>
    </xf>
    <xf numFmtId="49" fontId="11" fillId="5" borderId="2" xfId="0" applyNumberFormat="1" applyFont="1" applyFill="1" applyBorder="1" applyAlignment="1">
      <alignment horizontal="left" vertical="center"/>
    </xf>
    <xf numFmtId="3" fontId="6" fillId="4" borderId="5" xfId="0" applyNumberFormat="1" applyFont="1" applyFill="1" applyBorder="1" applyAlignment="1">
      <alignment horizontal="right" vertical="center"/>
    </xf>
    <xf numFmtId="164" fontId="6" fillId="5" borderId="6" xfId="0" applyNumberFormat="1" applyFont="1" applyFill="1" applyBorder="1" applyAlignment="1">
      <alignment horizontal="right" vertical="center"/>
    </xf>
    <xf numFmtId="0" fontId="8" fillId="2" borderId="7" xfId="0" applyFont="1" applyFill="1" applyBorder="1" applyAlignment="1">
      <alignment horizontal="left" vertical="center"/>
    </xf>
    <xf numFmtId="0" fontId="6" fillId="3" borderId="3" xfId="0" applyFont="1" applyFill="1" applyBorder="1" applyAlignment="1">
      <alignment horizontal="right" vertical="center"/>
    </xf>
    <xf numFmtId="164" fontId="6" fillId="0" borderId="8" xfId="0" applyNumberFormat="1" applyFont="1" applyBorder="1" applyAlignment="1">
      <alignment horizontal="right" vertical="center"/>
    </xf>
    <xf numFmtId="164" fontId="6" fillId="0" borderId="3" xfId="0" applyNumberFormat="1" applyFont="1" applyBorder="1" applyAlignment="1">
      <alignment horizontal="right" vertical="center"/>
    </xf>
    <xf numFmtId="0" fontId="6" fillId="3" borderId="4" xfId="0" applyFont="1" applyFill="1" applyBorder="1" applyAlignment="1">
      <alignment horizontal="right" vertical="center"/>
    </xf>
    <xf numFmtId="0" fontId="4" fillId="3" borderId="4" xfId="0" applyFont="1" applyFill="1" applyBorder="1" applyAlignment="1">
      <alignment horizontal="right" vertical="center"/>
    </xf>
    <xf numFmtId="49" fontId="12" fillId="4" borderId="9" xfId="0" applyNumberFormat="1" applyFont="1" applyFill="1" applyBorder="1" applyAlignment="1">
      <alignment horizontal="left" vertical="center"/>
    </xf>
    <xf numFmtId="3" fontId="6" fillId="5" borderId="10" xfId="0" applyNumberFormat="1" applyFont="1" applyFill="1" applyBorder="1" applyAlignment="1">
      <alignment horizontal="right" vertical="center"/>
    </xf>
    <xf numFmtId="0" fontId="6" fillId="3" borderId="8" xfId="0" applyFont="1" applyFill="1" applyBorder="1" applyAlignment="1">
      <alignment horizontal="right" vertical="center"/>
    </xf>
    <xf numFmtId="0" fontId="4" fillId="3" borderId="8" xfId="0" applyFont="1" applyFill="1" applyBorder="1" applyAlignment="1">
      <alignment horizontal="right" vertical="center"/>
    </xf>
    <xf numFmtId="164" fontId="6" fillId="3" borderId="8" xfId="0" applyNumberFormat="1" applyFont="1" applyFill="1" applyBorder="1" applyAlignment="1">
      <alignment horizontal="right" vertical="center"/>
    </xf>
    <xf numFmtId="0" fontId="7" fillId="5" borderId="2" xfId="0" applyFont="1" applyFill="1" applyBorder="1" applyAlignment="1">
      <alignment horizontal="left" vertical="center"/>
    </xf>
    <xf numFmtId="49" fontId="12" fillId="4" borderId="11" xfId="0" applyNumberFormat="1" applyFont="1" applyFill="1" applyBorder="1" applyAlignment="1">
      <alignment horizontal="left" vertical="center"/>
    </xf>
    <xf numFmtId="0" fontId="6" fillId="5" borderId="10" xfId="0" applyFont="1" applyFill="1" applyBorder="1" applyAlignment="1">
      <alignment horizontal="right" vertical="center"/>
    </xf>
    <xf numFmtId="49" fontId="13" fillId="2" borderId="2" xfId="0" applyNumberFormat="1" applyFont="1" applyFill="1" applyBorder="1" applyAlignment="1">
      <alignment horizontal="left" vertical="center"/>
    </xf>
    <xf numFmtId="0" fontId="14" fillId="2" borderId="2" xfId="0" applyFont="1" applyFill="1" applyBorder="1" applyAlignment="1">
      <alignment horizontal="left" vertical="center"/>
    </xf>
    <xf numFmtId="3" fontId="4" fillId="3" borderId="8" xfId="0" applyNumberFormat="1" applyFont="1" applyFill="1" applyBorder="1" applyAlignment="1">
      <alignment horizontal="right" vertical="center"/>
    </xf>
    <xf numFmtId="49" fontId="15" fillId="3" borderId="0" xfId="0" applyNumberFormat="1" applyFont="1" applyFill="1" applyAlignment="1">
      <alignment horizontal="left"/>
    </xf>
    <xf numFmtId="165" fontId="6" fillId="3" borderId="0" xfId="0" applyNumberFormat="1" applyFont="1" applyFill="1" applyAlignment="1">
      <alignment horizontal="left" vertical="center"/>
    </xf>
    <xf numFmtId="0" fontId="16" fillId="3" borderId="0" xfId="0" applyFont="1" applyFill="1" applyAlignment="1">
      <alignment vertical="center"/>
    </xf>
    <xf numFmtId="0" fontId="5" fillId="3" borderId="0" xfId="0" applyFont="1" applyFill="1" applyAlignment="1">
      <alignment horizontal="left"/>
    </xf>
    <xf numFmtId="0" fontId="6" fillId="3" borderId="0" xfId="0" applyFont="1" applyFill="1" applyAlignment="1">
      <alignment vertical="center"/>
    </xf>
    <xf numFmtId="0" fontId="6" fillId="0" borderId="0" xfId="0" applyFont="1" applyAlignment="1">
      <alignment horizontal="left" vertical="center"/>
    </xf>
    <xf numFmtId="49" fontId="7" fillId="2" borderId="1" xfId="0" applyNumberFormat="1"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49" fontId="13" fillId="2" borderId="13" xfId="0" applyNumberFormat="1" applyFont="1" applyFill="1" applyBorder="1" applyAlignment="1">
      <alignment horizontal="center" vertical="center" wrapText="1"/>
    </xf>
    <xf numFmtId="49" fontId="17" fillId="0" borderId="7" xfId="0" applyNumberFormat="1" applyFont="1" applyBorder="1" applyAlignment="1">
      <alignment horizontal="left" vertical="center"/>
    </xf>
    <xf numFmtId="0" fontId="18" fillId="6" borderId="14" xfId="0" applyFont="1" applyFill="1" applyBorder="1" applyAlignment="1">
      <alignment horizontal="right"/>
    </xf>
    <xf numFmtId="0" fontId="18" fillId="3" borderId="3" xfId="0" applyFont="1" applyFill="1" applyBorder="1" applyAlignment="1">
      <alignment horizontal="right"/>
    </xf>
    <xf numFmtId="0" fontId="17" fillId="0" borderId="7" xfId="0" applyFont="1" applyBorder="1" applyAlignment="1">
      <alignment horizontal="left" vertical="center"/>
    </xf>
    <xf numFmtId="0" fontId="18" fillId="3" borderId="14" xfId="0" applyFont="1" applyFill="1" applyBorder="1" applyAlignment="1">
      <alignment horizontal="right"/>
    </xf>
    <xf numFmtId="49" fontId="19" fillId="2" borderId="2" xfId="0" applyNumberFormat="1" applyFont="1" applyFill="1" applyBorder="1" applyAlignment="1">
      <alignment horizontal="left" vertical="center"/>
    </xf>
    <xf numFmtId="49" fontId="19" fillId="2" borderId="2" xfId="0" applyNumberFormat="1" applyFont="1" applyFill="1" applyBorder="1" applyAlignment="1">
      <alignment horizontal="right" vertical="center"/>
    </xf>
    <xf numFmtId="0" fontId="20" fillId="2" borderId="2" xfId="0" applyFont="1" applyFill="1" applyBorder="1" applyAlignment="1">
      <alignment horizontal="left" vertical="center"/>
    </xf>
    <xf numFmtId="0" fontId="15" fillId="2" borderId="2" xfId="0" applyFont="1" applyFill="1" applyBorder="1" applyAlignment="1">
      <alignment horizontal="left"/>
    </xf>
    <xf numFmtId="49" fontId="15" fillId="2" borderId="2" xfId="0" applyNumberFormat="1" applyFont="1" applyFill="1" applyBorder="1" applyAlignment="1">
      <alignment horizontal="left"/>
    </xf>
    <xf numFmtId="49" fontId="21" fillId="2" borderId="2" xfId="0" applyNumberFormat="1" applyFont="1" applyFill="1" applyBorder="1" applyAlignment="1">
      <alignment horizontal="right"/>
    </xf>
    <xf numFmtId="0" fontId="22" fillId="0" borderId="0" xfId="1" applyFont="1" applyAlignment="1">
      <alignment vertical="center"/>
    </xf>
    <xf numFmtId="0" fontId="1" fillId="7" borderId="0" xfId="1" applyFill="1"/>
    <xf numFmtId="0" fontId="1" fillId="0" borderId="0" xfId="1"/>
    <xf numFmtId="0" fontId="1" fillId="4" borderId="0" xfId="1" applyFill="1"/>
    <xf numFmtId="49" fontId="8" fillId="2" borderId="19" xfId="1" applyNumberFormat="1" applyFont="1" applyFill="1" applyBorder="1" applyAlignment="1">
      <alignment horizontal="center" vertical="center" wrapText="1"/>
    </xf>
    <xf numFmtId="49" fontId="8" fillId="2" borderId="20" xfId="1" applyNumberFormat="1" applyFont="1" applyFill="1" applyBorder="1" applyAlignment="1">
      <alignment horizontal="center" vertical="center" wrapText="1"/>
    </xf>
    <xf numFmtId="49" fontId="8" fillId="2" borderId="21" xfId="1" applyNumberFormat="1" applyFont="1" applyFill="1" applyBorder="1" applyAlignment="1">
      <alignment horizontal="center" vertical="center" wrapText="1"/>
    </xf>
    <xf numFmtId="9" fontId="8" fillId="2" borderId="21" xfId="2" applyFont="1" applyFill="1" applyBorder="1" applyAlignment="1">
      <alignment horizontal="center" vertical="center" wrapText="1"/>
    </xf>
    <xf numFmtId="49" fontId="8" fillId="2" borderId="22" xfId="1" applyNumberFormat="1" applyFont="1" applyFill="1" applyBorder="1" applyAlignment="1">
      <alignment horizontal="center" vertical="center" wrapText="1"/>
    </xf>
    <xf numFmtId="49" fontId="8" fillId="2" borderId="23" xfId="1" applyNumberFormat="1" applyFont="1" applyFill="1" applyBorder="1" applyAlignment="1">
      <alignment horizontal="center" vertical="center" wrapText="1"/>
    </xf>
    <xf numFmtId="49" fontId="8" fillId="2" borderId="0" xfId="1" applyNumberFormat="1" applyFont="1" applyFill="1" applyAlignment="1">
      <alignment horizontal="center" vertical="center" wrapText="1"/>
    </xf>
    <xf numFmtId="0" fontId="1" fillId="8" borderId="0" xfId="1" applyFill="1"/>
    <xf numFmtId="49" fontId="7" fillId="2" borderId="2" xfId="1" applyNumberFormat="1" applyFont="1" applyFill="1" applyBorder="1" applyAlignment="1">
      <alignment horizontal="left" vertical="center"/>
    </xf>
    <xf numFmtId="0" fontId="22" fillId="0" borderId="15" xfId="1" applyFont="1" applyBorder="1" applyAlignment="1">
      <alignment vertical="center"/>
    </xf>
    <xf numFmtId="9" fontId="22" fillId="0" borderId="0" xfId="2" applyFont="1" applyBorder="1" applyAlignment="1">
      <alignment vertical="center"/>
    </xf>
    <xf numFmtId="0" fontId="22" fillId="0" borderId="16" xfId="1" applyFont="1" applyBorder="1" applyAlignment="1">
      <alignment vertical="center"/>
    </xf>
    <xf numFmtId="9" fontId="22" fillId="0" borderId="0" xfId="2" applyFont="1" applyAlignment="1">
      <alignment vertical="center"/>
    </xf>
    <xf numFmtId="0" fontId="24" fillId="0" borderId="0" xfId="3"/>
    <xf numFmtId="0" fontId="22" fillId="4" borderId="0" xfId="1" applyFont="1" applyFill="1" applyAlignment="1">
      <alignment vertical="center"/>
    </xf>
    <xf numFmtId="0" fontId="22" fillId="7" borderId="0" xfId="1" applyFont="1" applyFill="1" applyAlignment="1">
      <alignment vertical="center"/>
    </xf>
    <xf numFmtId="49" fontId="12" fillId="0" borderId="11" xfId="1" applyNumberFormat="1" applyFont="1" applyBorder="1" applyAlignment="1">
      <alignment horizontal="right" vertical="center"/>
    </xf>
    <xf numFmtId="166" fontId="19" fillId="9" borderId="15" xfId="4" applyNumberFormat="1" applyFont="1" applyFill="1" applyBorder="1" applyAlignment="1">
      <alignment vertical="center"/>
    </xf>
    <xf numFmtId="166" fontId="19" fillId="9" borderId="0" xfId="4" applyNumberFormat="1" applyFont="1" applyFill="1" applyBorder="1" applyAlignment="1">
      <alignment vertical="center"/>
    </xf>
    <xf numFmtId="9" fontId="19" fillId="9" borderId="0" xfId="2" applyFont="1" applyFill="1" applyBorder="1" applyAlignment="1">
      <alignment vertical="center"/>
    </xf>
    <xf numFmtId="9" fontId="19" fillId="9" borderId="0" xfId="2" applyFont="1" applyFill="1" applyAlignment="1">
      <alignment vertical="center"/>
    </xf>
    <xf numFmtId="0" fontId="6" fillId="3" borderId="3" xfId="5" applyFont="1" applyFill="1" applyBorder="1" applyAlignment="1">
      <alignment horizontal="right" vertical="center"/>
    </xf>
    <xf numFmtId="9" fontId="6" fillId="3" borderId="3" xfId="2" applyFont="1" applyFill="1" applyBorder="1" applyAlignment="1">
      <alignment horizontal="right" vertical="center"/>
    </xf>
    <xf numFmtId="9" fontId="24" fillId="0" borderId="0" xfId="3" applyNumberFormat="1"/>
    <xf numFmtId="9" fontId="22" fillId="0" borderId="0" xfId="2" applyFont="1" applyFill="1" applyAlignment="1">
      <alignment vertical="center"/>
    </xf>
    <xf numFmtId="0" fontId="22" fillId="8" borderId="16" xfId="1" applyFont="1" applyFill="1" applyBorder="1" applyAlignment="1">
      <alignment vertical="center"/>
    </xf>
    <xf numFmtId="0" fontId="22" fillId="8" borderId="0" xfId="1" applyFont="1" applyFill="1" applyAlignment="1">
      <alignment vertical="center"/>
    </xf>
    <xf numFmtId="0" fontId="22" fillId="8" borderId="15" xfId="1" applyFont="1" applyFill="1" applyBorder="1" applyAlignment="1">
      <alignment vertical="center"/>
    </xf>
    <xf numFmtId="3" fontId="19" fillId="9" borderId="15" xfId="1" applyNumberFormat="1" applyFont="1" applyFill="1" applyBorder="1" applyAlignment="1">
      <alignment vertical="center"/>
    </xf>
    <xf numFmtId="3" fontId="19" fillId="9" borderId="24" xfId="1" applyNumberFormat="1" applyFont="1" applyFill="1" applyBorder="1" applyAlignment="1">
      <alignment vertical="center"/>
    </xf>
    <xf numFmtId="9" fontId="19" fillId="9" borderId="24" xfId="2" applyFont="1" applyFill="1" applyBorder="1" applyAlignment="1">
      <alignment vertical="center"/>
    </xf>
    <xf numFmtId="3" fontId="19" fillId="9" borderId="0" xfId="1" applyNumberFormat="1" applyFont="1" applyFill="1" applyAlignment="1">
      <alignment vertical="center"/>
    </xf>
    <xf numFmtId="9" fontId="1" fillId="0" borderId="0" xfId="1" applyNumberFormat="1"/>
    <xf numFmtId="49" fontId="2" fillId="2" borderId="0" xfId="0" applyNumberFormat="1" applyFont="1" applyFill="1" applyAlignment="1">
      <alignment horizontal="center" vertical="center"/>
    </xf>
    <xf numFmtId="0" fontId="7" fillId="2" borderId="0" xfId="1" applyFont="1" applyFill="1" applyAlignment="1">
      <alignment horizontal="center" vertical="center"/>
    </xf>
    <xf numFmtId="0" fontId="7" fillId="2" borderId="18" xfId="1" applyFont="1" applyFill="1" applyBorder="1" applyAlignment="1">
      <alignment horizontal="center" vertical="center"/>
    </xf>
    <xf numFmtId="49" fontId="7" fillId="2" borderId="15"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49" fontId="7" fillId="2" borderId="16" xfId="1" applyNumberFormat="1" applyFont="1" applyFill="1" applyBorder="1" applyAlignment="1">
      <alignment horizontal="center" vertical="center" wrapText="1"/>
    </xf>
    <xf numFmtId="49" fontId="7" fillId="2" borderId="0" xfId="1" applyNumberFormat="1" applyFont="1" applyFill="1" applyAlignment="1">
      <alignment horizontal="center" vertical="center"/>
    </xf>
    <xf numFmtId="49" fontId="7" fillId="2" borderId="17" xfId="1" applyNumberFormat="1" applyFont="1" applyFill="1" applyBorder="1" applyAlignment="1">
      <alignment horizontal="center" vertical="center"/>
    </xf>
    <xf numFmtId="0" fontId="25" fillId="3" borderId="25" xfId="0" applyFont="1" applyFill="1" applyBorder="1" applyAlignment="1">
      <alignment horizontal="center" vertical="center"/>
    </xf>
    <xf numFmtId="0" fontId="25" fillId="3" borderId="26" xfId="0" applyFont="1" applyFill="1" applyBorder="1" applyAlignment="1">
      <alignment horizontal="center" vertical="center"/>
    </xf>
    <xf numFmtId="0" fontId="25" fillId="3" borderId="27" xfId="0" applyFont="1" applyFill="1" applyBorder="1" applyAlignment="1">
      <alignment horizontal="center" vertical="center"/>
    </xf>
    <xf numFmtId="0" fontId="6" fillId="3" borderId="29" xfId="5" applyFont="1" applyFill="1" applyBorder="1" applyAlignment="1">
      <alignment horizontal="right" vertical="center"/>
    </xf>
    <xf numFmtId="49" fontId="7" fillId="2" borderId="28" xfId="1" applyNumberFormat="1" applyFont="1" applyFill="1" applyBorder="1" applyAlignment="1">
      <alignment horizontal="center" vertical="center" wrapText="1"/>
    </xf>
    <xf numFmtId="49" fontId="8" fillId="2" borderId="30" xfId="1" applyNumberFormat="1" applyFont="1" applyFill="1" applyBorder="1" applyAlignment="1">
      <alignment horizontal="center" vertical="center" wrapText="1"/>
    </xf>
    <xf numFmtId="0" fontId="23" fillId="0" borderId="28" xfId="0" applyFont="1" applyBorder="1" applyAlignment="1">
      <alignment vertical="center"/>
    </xf>
    <xf numFmtId="166" fontId="19" fillId="9" borderId="28" xfId="4" applyNumberFormat="1" applyFont="1" applyFill="1" applyBorder="1" applyAlignment="1">
      <alignment vertical="center"/>
    </xf>
    <xf numFmtId="0" fontId="6" fillId="3" borderId="31" xfId="5" applyFont="1" applyFill="1" applyBorder="1" applyAlignment="1">
      <alignment horizontal="right" vertical="center"/>
    </xf>
    <xf numFmtId="3" fontId="19" fillId="9" borderId="28" xfId="1" applyNumberFormat="1" applyFont="1" applyFill="1" applyBorder="1" applyAlignment="1">
      <alignment vertical="center"/>
    </xf>
  </cellXfs>
  <cellStyles count="6">
    <cellStyle name="Comma 2" xfId="4" xr:uid="{F5D43BFE-DF8D-4A0C-B57F-C20B5C5ED80A}"/>
    <cellStyle name="Normal" xfId="0" builtinId="0"/>
    <cellStyle name="Normal 2" xfId="3" xr:uid="{2CA9B306-B989-4820-91EF-48DBB0433863}"/>
    <cellStyle name="Normal 2 2" xfId="1" xr:uid="{BB1B753F-0CF8-4E5A-B45E-7ECC8FA360F8}"/>
    <cellStyle name="Normal 2 3" xfId="5" xr:uid="{B29CAF8B-52C4-4568-9C0A-17008B5FB7A8}"/>
    <cellStyle name="Percent 2" xfId="2" xr:uid="{D92988A9-4569-4BFF-B7BB-2A76C29B01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Bouma, J.M.C. (Joep)" id="{7DBF1776-7884-426F-9659-6B6AC79A59B8}" userId="S::j.m.c.bouma@vu.nl::e1995a3b-fd71-48b4-9ece-a3b0524ad0c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2" dT="2024-08-08T11:45:24.08" personId="{7DBF1776-7884-426F-9659-6B6AC79A59B8}" id="{0FAB8120-B92A-4521-AD8C-4692E60F5FD1}">
    <text>Conversie tot inschrijvingen voorgaande jaren:
Bachelor NL: ca. 15%
Master NL: ca. 20%</text>
  </threadedComment>
  <threadedComment ref="E12" dT="2024-08-08T11:43:39.19" personId="{7DBF1776-7884-426F-9659-6B6AC79A59B8}" id="{E97F0A31-DBCE-4A8B-A282-C72B6AE9F879}">
    <text>Conversie tot inschrijvingen voorgaande jaren:
Bachelor NL: ca. 50%</text>
  </threadedComment>
  <threadedComment ref="F12" dT="2024-08-08T11:51:31.41" personId="{7DBF1776-7884-426F-9659-6B6AC79A59B8}" id="{27636319-877C-46D6-86E6-9F7DFE6D8899}">
    <text>Conversie tot inschrijvingen voorgaande jaren:
Bachelor NL: ca. 20%
Bachelor EER &amp; niet-EER: &lt;10%</text>
  </threadedComment>
  <threadedComment ref="G12" dT="2024-08-08T11:44:32.73" personId="{7DBF1776-7884-426F-9659-6B6AC79A59B8}" id="{9009C546-9565-4923-AC9E-9C51047307EC}">
    <text>Conversie tot inschrijvingen voorgaande jaren:
Bachelor EER &amp; niet-EER: 35%
Master NL: ca. 60%
Master EER: ca. 35%
Master niet-EER: ca. 15%</text>
  </threadedComment>
  <threadedComment ref="H12" dT="2024-08-08T11:47:12.22" personId="{7DBF1776-7884-426F-9659-6B6AC79A59B8}" id="{68BA9F7A-B391-4708-86FC-4C62FD6885AC}">
    <text>Conversie tot inschrijvingen voorgaande jaren:
Master NL: ca 55%
Master EER: ca. 25%
Master niet-EER: ca. 45%</text>
  </threadedComment>
  <threadedComment ref="K12" dT="2024-08-08T11:47:53.63" personId="{7DBF1776-7884-426F-9659-6B6AC79A59B8}" id="{352554CC-9177-4150-A3CD-4E6AE3DDA244}">
    <text>Conversie tot inschrijvingen voorgaande jaren:
ca. 97%</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58F0F-F143-46AE-8495-D951CD423D46}">
  <dimension ref="A1:I66"/>
  <sheetViews>
    <sheetView workbookViewId="0">
      <pane xSplit="3" ySplit="11" topLeftCell="D12" activePane="bottomRight" state="frozen"/>
      <selection activeCell="F24" sqref="F24"/>
      <selection pane="topRight" activeCell="F24" sqref="F24"/>
      <selection pane="bottomLeft" activeCell="F24" sqref="F24"/>
      <selection pane="bottomRight" activeCell="D12" sqref="D12"/>
    </sheetView>
  </sheetViews>
  <sheetFormatPr defaultRowHeight="12.5" x14ac:dyDescent="0.25"/>
  <cols>
    <col min="1" max="1" width="11.54296875" customWidth="1"/>
    <col min="2" max="2" width="12.81640625" customWidth="1"/>
    <col min="3" max="3" width="42.1796875" customWidth="1"/>
    <col min="4" max="7" width="9.1796875" customWidth="1"/>
    <col min="8" max="8" width="13.1796875" customWidth="1"/>
    <col min="9" max="9" width="47.26953125" bestFit="1" customWidth="1"/>
  </cols>
  <sheetData>
    <row r="1" spans="1:9" s="1" customFormat="1" ht="34.75" customHeight="1" x14ac:dyDescent="0.25">
      <c r="A1" s="98" t="s">
        <v>0</v>
      </c>
      <c r="B1" s="98"/>
      <c r="C1" s="98"/>
      <c r="D1" s="98"/>
      <c r="E1" s="98"/>
      <c r="F1" s="98"/>
      <c r="G1" s="98"/>
      <c r="H1" s="98"/>
      <c r="I1" s="98"/>
    </row>
    <row r="2" spans="1:9" s="1" customFormat="1" ht="15" customHeight="1" x14ac:dyDescent="0.25">
      <c r="A2" s="2" t="s">
        <v>1</v>
      </c>
      <c r="B2" s="3"/>
      <c r="C2" s="4" t="s">
        <v>2</v>
      </c>
    </row>
    <row r="3" spans="1:9" s="1" customFormat="1" ht="15" customHeight="1" x14ac:dyDescent="0.25">
      <c r="A3" s="2" t="s">
        <v>3</v>
      </c>
      <c r="B3" s="3"/>
      <c r="C3" s="5">
        <v>45525</v>
      </c>
    </row>
    <row r="4" spans="1:9" s="1" customFormat="1" ht="15" customHeight="1" x14ac:dyDescent="0.25">
      <c r="A4" s="2" t="s">
        <v>4</v>
      </c>
      <c r="B4" s="3"/>
      <c r="C4" s="4" t="s">
        <v>5</v>
      </c>
    </row>
    <row r="5" spans="1:9" s="1" customFormat="1" ht="15" customHeight="1" x14ac:dyDescent="0.25">
      <c r="A5" s="2"/>
      <c r="B5" s="3"/>
      <c r="C5" s="4" t="s">
        <v>6</v>
      </c>
    </row>
    <row r="6" spans="1:9" s="1" customFormat="1" ht="15" customHeight="1" x14ac:dyDescent="0.25">
      <c r="A6" s="2" t="s">
        <v>7</v>
      </c>
      <c r="B6" s="3"/>
      <c r="C6" s="4" t="s">
        <v>8</v>
      </c>
    </row>
    <row r="7" spans="1:9" s="1" customFormat="1" ht="15" customHeight="1" x14ac:dyDescent="0.25">
      <c r="A7" s="2" t="s">
        <v>9</v>
      </c>
      <c r="B7" s="3"/>
      <c r="C7" s="4" t="s">
        <v>10</v>
      </c>
    </row>
    <row r="8" spans="1:9" s="1" customFormat="1" ht="15" customHeight="1" x14ac:dyDescent="0.25">
      <c r="A8" s="2" t="s">
        <v>11</v>
      </c>
      <c r="B8" s="3"/>
      <c r="C8" s="4" t="s">
        <v>12</v>
      </c>
    </row>
    <row r="9" spans="1:9" s="1" customFormat="1" ht="15" customHeight="1" x14ac:dyDescent="0.25">
      <c r="A9" s="2" t="s">
        <v>13</v>
      </c>
      <c r="B9" s="3"/>
      <c r="C9" s="4" t="s">
        <v>14</v>
      </c>
    </row>
    <row r="10" spans="1:9" s="1" customFormat="1" ht="15" customHeight="1" x14ac:dyDescent="0.25"/>
    <row r="11" spans="1:9" s="1" customFormat="1" ht="22.9" customHeight="1" x14ac:dyDescent="0.25">
      <c r="A11" s="6" t="s">
        <v>15</v>
      </c>
      <c r="B11" s="6" t="s">
        <v>16</v>
      </c>
      <c r="C11" s="6" t="s">
        <v>17</v>
      </c>
      <c r="D11" s="7" t="s">
        <v>18</v>
      </c>
      <c r="E11" s="7" t="s">
        <v>19</v>
      </c>
      <c r="F11" s="7" t="s">
        <v>20</v>
      </c>
      <c r="G11" s="7" t="s">
        <v>21</v>
      </c>
      <c r="H11" s="7" t="s">
        <v>22</v>
      </c>
      <c r="I11" s="8" t="s">
        <v>23</v>
      </c>
    </row>
    <row r="12" spans="1:9" s="1" customFormat="1" ht="19.75" customHeight="1" x14ac:dyDescent="0.25">
      <c r="A12" s="9" t="s">
        <v>24</v>
      </c>
      <c r="B12" s="9" t="s">
        <v>25</v>
      </c>
      <c r="C12" s="10" t="s">
        <v>26</v>
      </c>
      <c r="D12" s="11">
        <v>115</v>
      </c>
      <c r="E12" s="11">
        <v>92</v>
      </c>
      <c r="F12" s="11">
        <v>86</v>
      </c>
      <c r="G12" s="12">
        <v>89</v>
      </c>
      <c r="H12" s="13">
        <v>3.4883720930232599E-2</v>
      </c>
      <c r="I12" s="3"/>
    </row>
    <row r="13" spans="1:9" s="1" customFormat="1" ht="19.75" customHeight="1" x14ac:dyDescent="0.25">
      <c r="A13" s="9" t="s">
        <v>24</v>
      </c>
      <c r="B13" s="9" t="s">
        <v>25</v>
      </c>
      <c r="C13" s="10" t="s">
        <v>27</v>
      </c>
      <c r="D13" s="11">
        <v>53</v>
      </c>
      <c r="E13" s="11">
        <v>55</v>
      </c>
      <c r="F13" s="11">
        <v>58</v>
      </c>
      <c r="G13" s="12">
        <v>57</v>
      </c>
      <c r="H13" s="13">
        <v>-1.72413793103448E-2</v>
      </c>
      <c r="I13" s="3"/>
    </row>
    <row r="14" spans="1:9" s="1" customFormat="1" ht="19.75" customHeight="1" x14ac:dyDescent="0.25">
      <c r="A14" s="9" t="s">
        <v>24</v>
      </c>
      <c r="B14" s="9" t="s">
        <v>28</v>
      </c>
      <c r="C14" s="10" t="s">
        <v>29</v>
      </c>
      <c r="D14" s="11">
        <v>492</v>
      </c>
      <c r="E14" s="11">
        <v>344</v>
      </c>
      <c r="F14" s="11">
        <v>423</v>
      </c>
      <c r="G14" s="12">
        <v>338</v>
      </c>
      <c r="H14" s="13">
        <v>-0.200945626477541</v>
      </c>
      <c r="I14" s="3"/>
    </row>
    <row r="15" spans="1:9" s="1" customFormat="1" ht="19.75" customHeight="1" x14ac:dyDescent="0.25">
      <c r="A15" s="9" t="s">
        <v>24</v>
      </c>
      <c r="B15" s="9" t="s">
        <v>30</v>
      </c>
      <c r="C15" s="10" t="s">
        <v>31</v>
      </c>
      <c r="D15" s="11">
        <v>70</v>
      </c>
      <c r="E15" s="11">
        <v>84</v>
      </c>
      <c r="F15" s="11">
        <v>101</v>
      </c>
      <c r="G15" s="12">
        <v>91</v>
      </c>
      <c r="H15" s="13">
        <v>-9.9009900990099001E-2</v>
      </c>
      <c r="I15" s="3"/>
    </row>
    <row r="16" spans="1:9" s="1" customFormat="1" ht="19.75" customHeight="1" x14ac:dyDescent="0.25">
      <c r="A16" s="9" t="s">
        <v>24</v>
      </c>
      <c r="B16" s="9" t="s">
        <v>30</v>
      </c>
      <c r="C16" s="10" t="s">
        <v>32</v>
      </c>
      <c r="D16" s="11">
        <v>909</v>
      </c>
      <c r="E16" s="11">
        <v>214</v>
      </c>
      <c r="F16" s="11">
        <v>156</v>
      </c>
      <c r="G16" s="12">
        <v>128</v>
      </c>
      <c r="H16" s="13">
        <v>-0.17948717948717899</v>
      </c>
      <c r="I16" s="14" t="s">
        <v>33</v>
      </c>
    </row>
    <row r="17" spans="1:9" s="1" customFormat="1" ht="19.75" customHeight="1" x14ac:dyDescent="0.25">
      <c r="A17" s="9" t="s">
        <v>24</v>
      </c>
      <c r="B17" s="9" t="s">
        <v>28</v>
      </c>
      <c r="C17" s="10" t="s">
        <v>34</v>
      </c>
      <c r="D17" s="11">
        <v>260</v>
      </c>
      <c r="E17" s="11">
        <v>223</v>
      </c>
      <c r="F17" s="11">
        <v>250</v>
      </c>
      <c r="G17" s="12">
        <v>162</v>
      </c>
      <c r="H17" s="15">
        <v>-0.35199999999999998</v>
      </c>
      <c r="I17" s="3"/>
    </row>
    <row r="18" spans="1:9" s="1" customFormat="1" ht="19.75" customHeight="1" x14ac:dyDescent="0.25">
      <c r="A18" s="9" t="s">
        <v>24</v>
      </c>
      <c r="B18" s="9" t="s">
        <v>28</v>
      </c>
      <c r="C18" s="10" t="s">
        <v>35</v>
      </c>
      <c r="D18" s="11">
        <v>832</v>
      </c>
      <c r="E18" s="11">
        <v>838</v>
      </c>
      <c r="F18" s="11">
        <v>238</v>
      </c>
      <c r="G18" s="12">
        <v>175</v>
      </c>
      <c r="H18" s="13">
        <v>-0.26470588235294101</v>
      </c>
      <c r="I18" s="14" t="s">
        <v>36</v>
      </c>
    </row>
    <row r="19" spans="1:9" s="1" customFormat="1" ht="19.75" customHeight="1" x14ac:dyDescent="0.25">
      <c r="A19" s="9" t="s">
        <v>24</v>
      </c>
      <c r="B19" s="9" t="s">
        <v>37</v>
      </c>
      <c r="C19" s="10" t="s">
        <v>38</v>
      </c>
      <c r="D19" s="11">
        <v>192</v>
      </c>
      <c r="E19" s="11">
        <v>251</v>
      </c>
      <c r="F19" s="11">
        <v>168</v>
      </c>
      <c r="G19" s="12">
        <v>161</v>
      </c>
      <c r="H19" s="13">
        <v>-4.1666666666666699E-2</v>
      </c>
      <c r="I19" s="3"/>
    </row>
    <row r="20" spans="1:9" s="1" customFormat="1" ht="19.75" customHeight="1" x14ac:dyDescent="0.25">
      <c r="A20" s="9" t="s">
        <v>24</v>
      </c>
      <c r="B20" s="9" t="s">
        <v>30</v>
      </c>
      <c r="C20" s="10" t="s">
        <v>39</v>
      </c>
      <c r="D20" s="11">
        <v>503</v>
      </c>
      <c r="E20" s="11">
        <v>466</v>
      </c>
      <c r="F20" s="11">
        <v>92</v>
      </c>
      <c r="G20" s="12">
        <v>91</v>
      </c>
      <c r="H20" s="13">
        <v>-1.0869565217391301E-2</v>
      </c>
      <c r="I20" s="14" t="s">
        <v>33</v>
      </c>
    </row>
    <row r="21" spans="1:9" s="1" customFormat="1" ht="19.75" customHeight="1" x14ac:dyDescent="0.25">
      <c r="A21" s="9" t="s">
        <v>24</v>
      </c>
      <c r="B21" s="9" t="s">
        <v>30</v>
      </c>
      <c r="C21" s="10" t="s">
        <v>40</v>
      </c>
      <c r="D21" s="11">
        <v>260</v>
      </c>
      <c r="E21" s="11">
        <v>298</v>
      </c>
      <c r="F21" s="11">
        <v>362</v>
      </c>
      <c r="G21" s="12">
        <v>289</v>
      </c>
      <c r="H21" s="13">
        <v>-0.20165745856353601</v>
      </c>
      <c r="I21" s="3"/>
    </row>
    <row r="22" spans="1:9" s="1" customFormat="1" ht="19.75" customHeight="1" x14ac:dyDescent="0.25">
      <c r="A22" s="9" t="s">
        <v>24</v>
      </c>
      <c r="B22" s="9" t="s">
        <v>37</v>
      </c>
      <c r="C22" s="10" t="s">
        <v>41</v>
      </c>
      <c r="D22" s="11">
        <v>161</v>
      </c>
      <c r="E22" s="11">
        <v>177</v>
      </c>
      <c r="F22" s="11">
        <v>162</v>
      </c>
      <c r="G22" s="12">
        <v>143</v>
      </c>
      <c r="H22" s="13">
        <v>-0.117283950617284</v>
      </c>
      <c r="I22" s="3"/>
    </row>
    <row r="23" spans="1:9" s="1" customFormat="1" ht="19.75" customHeight="1" x14ac:dyDescent="0.25">
      <c r="A23" s="9" t="s">
        <v>24</v>
      </c>
      <c r="B23" s="9" t="s">
        <v>37</v>
      </c>
      <c r="C23" s="10" t="s">
        <v>42</v>
      </c>
      <c r="D23" s="11">
        <v>96</v>
      </c>
      <c r="E23" s="11">
        <v>141</v>
      </c>
      <c r="F23" s="11">
        <v>138</v>
      </c>
      <c r="G23" s="12">
        <v>141</v>
      </c>
      <c r="H23" s="13">
        <v>2.1739130434782601E-2</v>
      </c>
      <c r="I23" s="3"/>
    </row>
    <row r="24" spans="1:9" s="1" customFormat="1" ht="30" x14ac:dyDescent="0.25">
      <c r="A24" s="9" t="s">
        <v>24</v>
      </c>
      <c r="B24" s="9" t="s">
        <v>37</v>
      </c>
      <c r="C24" s="10" t="s">
        <v>43</v>
      </c>
      <c r="D24" s="11">
        <v>341</v>
      </c>
      <c r="E24" s="11">
        <v>328</v>
      </c>
      <c r="F24" s="16" t="s">
        <v>44</v>
      </c>
      <c r="G24" s="12">
        <v>133</v>
      </c>
      <c r="H24" s="13"/>
      <c r="I24" s="14" t="s">
        <v>45</v>
      </c>
    </row>
    <row r="25" spans="1:9" s="1" customFormat="1" ht="20" x14ac:dyDescent="0.25">
      <c r="A25" s="9" t="s">
        <v>24</v>
      </c>
      <c r="B25" s="9" t="s">
        <v>37</v>
      </c>
      <c r="C25" s="10" t="s">
        <v>46</v>
      </c>
      <c r="D25" s="11">
        <v>136</v>
      </c>
      <c r="E25" s="11">
        <v>121</v>
      </c>
      <c r="F25" s="16" t="s">
        <v>47</v>
      </c>
      <c r="G25" s="12">
        <v>44</v>
      </c>
      <c r="H25" s="13"/>
      <c r="I25" s="17" t="s">
        <v>45</v>
      </c>
    </row>
    <row r="26" spans="1:9" s="1" customFormat="1" ht="19.75" customHeight="1" x14ac:dyDescent="0.25">
      <c r="A26" s="9" t="s">
        <v>24</v>
      </c>
      <c r="B26" s="9" t="s">
        <v>37</v>
      </c>
      <c r="C26" s="10" t="s">
        <v>48</v>
      </c>
      <c r="D26" s="11">
        <v>77</v>
      </c>
      <c r="E26" s="11">
        <v>86</v>
      </c>
      <c r="F26" s="11">
        <v>88</v>
      </c>
      <c r="G26" s="12">
        <v>80</v>
      </c>
      <c r="H26" s="18">
        <v>-9.0909090909090898E-2</v>
      </c>
      <c r="I26" s="3"/>
    </row>
    <row r="27" spans="1:9" s="1" customFormat="1" ht="19.75" customHeight="1" x14ac:dyDescent="0.25">
      <c r="A27" s="19"/>
      <c r="B27" s="20"/>
      <c r="C27" s="21" t="s">
        <v>49</v>
      </c>
      <c r="D27" s="22">
        <f>SUM(D12:D26)</f>
        <v>4497</v>
      </c>
      <c r="E27" s="22">
        <f t="shared" ref="E27" si="0">SUM(E12:E26)</f>
        <v>3718</v>
      </c>
      <c r="F27" s="22">
        <f>SUM(F12:F26)</f>
        <v>2322</v>
      </c>
      <c r="G27" s="22">
        <f>SUM(G12:G26)-G24-G25</f>
        <v>1945</v>
      </c>
      <c r="H27" s="23">
        <f>(G27-F27)/F27</f>
        <v>-0.16236003445305772</v>
      </c>
      <c r="I27" s="17" t="s">
        <v>135</v>
      </c>
    </row>
    <row r="28" spans="1:9" s="1" customFormat="1" ht="19.75" customHeight="1" x14ac:dyDescent="0.25">
      <c r="A28" s="24" t="s">
        <v>50</v>
      </c>
      <c r="B28" s="9" t="s">
        <v>28</v>
      </c>
      <c r="C28" s="10" t="s">
        <v>51</v>
      </c>
      <c r="D28" s="25">
        <v>289</v>
      </c>
      <c r="E28" s="25">
        <v>235</v>
      </c>
      <c r="F28" s="25">
        <v>280</v>
      </c>
      <c r="G28" s="12">
        <v>343</v>
      </c>
      <c r="H28" s="26">
        <v>0.22500000000000001</v>
      </c>
      <c r="I28" s="3"/>
    </row>
    <row r="29" spans="1:9" s="1" customFormat="1" ht="19.75" customHeight="1" x14ac:dyDescent="0.25">
      <c r="A29" s="24" t="s">
        <v>50</v>
      </c>
      <c r="B29" s="9" t="s">
        <v>28</v>
      </c>
      <c r="C29" s="10" t="s">
        <v>52</v>
      </c>
      <c r="D29" s="25">
        <v>204</v>
      </c>
      <c r="E29" s="25">
        <v>215</v>
      </c>
      <c r="F29" s="25">
        <v>165</v>
      </c>
      <c r="G29" s="12">
        <v>165</v>
      </c>
      <c r="H29" s="13">
        <v>0</v>
      </c>
      <c r="I29" s="17" t="s">
        <v>53</v>
      </c>
    </row>
    <row r="30" spans="1:9" s="1" customFormat="1" ht="19.75" customHeight="1" x14ac:dyDescent="0.25">
      <c r="A30" s="24" t="s">
        <v>50</v>
      </c>
      <c r="B30" s="9" t="s">
        <v>30</v>
      </c>
      <c r="C30" s="10" t="s">
        <v>54</v>
      </c>
      <c r="D30" s="25">
        <v>92</v>
      </c>
      <c r="E30" s="25">
        <v>64</v>
      </c>
      <c r="F30" s="25">
        <v>71</v>
      </c>
      <c r="G30" s="12">
        <v>100</v>
      </c>
      <c r="H30" s="27">
        <v>0.40845070422535201</v>
      </c>
      <c r="I30" s="3"/>
    </row>
    <row r="31" spans="1:9" s="1" customFormat="1" ht="19.75" customHeight="1" x14ac:dyDescent="0.25">
      <c r="A31" s="24" t="s">
        <v>50</v>
      </c>
      <c r="B31" s="9" t="s">
        <v>37</v>
      </c>
      <c r="C31" s="10" t="s">
        <v>55</v>
      </c>
      <c r="D31" s="25">
        <v>49</v>
      </c>
      <c r="E31" s="25">
        <v>46</v>
      </c>
      <c r="F31" s="25">
        <v>42</v>
      </c>
      <c r="G31" s="12">
        <v>59</v>
      </c>
      <c r="H31" s="27">
        <v>0.40476190476190499</v>
      </c>
      <c r="I31" s="3"/>
    </row>
    <row r="32" spans="1:9" s="1" customFormat="1" ht="19.75" customHeight="1" x14ac:dyDescent="0.25">
      <c r="A32" s="24" t="s">
        <v>50</v>
      </c>
      <c r="B32" s="9" t="s">
        <v>30</v>
      </c>
      <c r="C32" s="10" t="s">
        <v>56</v>
      </c>
      <c r="D32" s="25">
        <v>59</v>
      </c>
      <c r="E32" s="25">
        <v>41</v>
      </c>
      <c r="F32" s="25">
        <v>38</v>
      </c>
      <c r="G32" s="12">
        <v>43</v>
      </c>
      <c r="H32" s="27">
        <v>0.13157894736842099</v>
      </c>
      <c r="I32" s="3"/>
    </row>
    <row r="33" spans="1:9" s="1" customFormat="1" ht="19.75" customHeight="1" x14ac:dyDescent="0.25">
      <c r="A33" s="24" t="s">
        <v>50</v>
      </c>
      <c r="B33" s="9" t="s">
        <v>28</v>
      </c>
      <c r="C33" s="10" t="s">
        <v>57</v>
      </c>
      <c r="D33" s="25">
        <v>119</v>
      </c>
      <c r="E33" s="25">
        <v>122</v>
      </c>
      <c r="F33" s="25">
        <v>90</v>
      </c>
      <c r="G33" s="12">
        <v>74</v>
      </c>
      <c r="H33" s="27">
        <v>-0.17777777777777801</v>
      </c>
      <c r="I33" s="3"/>
    </row>
    <row r="34" spans="1:9" s="1" customFormat="1" ht="30" x14ac:dyDescent="0.25">
      <c r="A34" s="24" t="s">
        <v>50</v>
      </c>
      <c r="B34" s="9" t="s">
        <v>37</v>
      </c>
      <c r="C34" s="10" t="s">
        <v>58</v>
      </c>
      <c r="D34" s="25">
        <v>253</v>
      </c>
      <c r="E34" s="25">
        <v>250</v>
      </c>
      <c r="F34" s="16" t="s">
        <v>59</v>
      </c>
      <c r="G34" s="12">
        <v>56</v>
      </c>
      <c r="H34" s="13"/>
      <c r="I34" s="14" t="s">
        <v>45</v>
      </c>
    </row>
    <row r="35" spans="1:9" s="1" customFormat="1" ht="19.75" customHeight="1" x14ac:dyDescent="0.25">
      <c r="A35" s="24" t="s">
        <v>50</v>
      </c>
      <c r="B35" s="9" t="s">
        <v>28</v>
      </c>
      <c r="C35" s="10" t="s">
        <v>60</v>
      </c>
      <c r="D35" s="25">
        <v>146</v>
      </c>
      <c r="E35" s="25">
        <v>146</v>
      </c>
      <c r="F35" s="16" t="s">
        <v>61</v>
      </c>
      <c r="G35" s="12">
        <v>65</v>
      </c>
      <c r="H35" s="13"/>
      <c r="I35" s="17" t="s">
        <v>45</v>
      </c>
    </row>
    <row r="36" spans="1:9" s="1" customFormat="1" ht="19.75" customHeight="1" x14ac:dyDescent="0.25">
      <c r="A36" s="24" t="s">
        <v>50</v>
      </c>
      <c r="B36" s="9" t="s">
        <v>28</v>
      </c>
      <c r="C36" s="10" t="s">
        <v>62</v>
      </c>
      <c r="D36" s="25">
        <v>441</v>
      </c>
      <c r="E36" s="25">
        <v>412</v>
      </c>
      <c r="F36" s="25">
        <v>402</v>
      </c>
      <c r="G36" s="12">
        <v>402</v>
      </c>
      <c r="H36" s="27">
        <v>0</v>
      </c>
      <c r="I36" s="17" t="s">
        <v>53</v>
      </c>
    </row>
    <row r="37" spans="1:9" s="1" customFormat="1" ht="19.75" customHeight="1" x14ac:dyDescent="0.25">
      <c r="A37" s="24" t="s">
        <v>50</v>
      </c>
      <c r="B37" s="9" t="s">
        <v>28</v>
      </c>
      <c r="C37" s="10" t="s">
        <v>63</v>
      </c>
      <c r="D37" s="25">
        <v>29</v>
      </c>
      <c r="E37" s="25">
        <v>25</v>
      </c>
      <c r="F37" s="25">
        <v>44</v>
      </c>
      <c r="G37" s="12">
        <v>52</v>
      </c>
      <c r="H37" s="27">
        <v>0.18181818181818199</v>
      </c>
      <c r="I37" s="3"/>
    </row>
    <row r="38" spans="1:9" s="1" customFormat="1" ht="19.75" customHeight="1" x14ac:dyDescent="0.25">
      <c r="A38" s="24" t="s">
        <v>50</v>
      </c>
      <c r="B38" s="9" t="s">
        <v>37</v>
      </c>
      <c r="C38" s="10" t="s">
        <v>64</v>
      </c>
      <c r="D38" s="25">
        <v>78</v>
      </c>
      <c r="E38" s="25">
        <v>76</v>
      </c>
      <c r="F38" s="25">
        <v>49</v>
      </c>
      <c r="G38" s="12">
        <v>78</v>
      </c>
      <c r="H38" s="27">
        <v>0.59183673469387799</v>
      </c>
      <c r="I38" s="3"/>
    </row>
    <row r="39" spans="1:9" s="1" customFormat="1" ht="19.75" customHeight="1" x14ac:dyDescent="0.25">
      <c r="A39" s="24" t="s">
        <v>50</v>
      </c>
      <c r="B39" s="9" t="s">
        <v>25</v>
      </c>
      <c r="C39" s="10" t="s">
        <v>65</v>
      </c>
      <c r="D39" s="25">
        <v>85</v>
      </c>
      <c r="E39" s="25">
        <v>75</v>
      </c>
      <c r="F39" s="25">
        <v>89</v>
      </c>
      <c r="G39" s="12">
        <v>99</v>
      </c>
      <c r="H39" s="27">
        <v>0.112359550561798</v>
      </c>
      <c r="I39" s="3"/>
    </row>
    <row r="40" spans="1:9" s="1" customFormat="1" ht="19.75" customHeight="1" x14ac:dyDescent="0.25">
      <c r="A40" s="24" t="s">
        <v>50</v>
      </c>
      <c r="B40" s="9" t="s">
        <v>25</v>
      </c>
      <c r="C40" s="10" t="s">
        <v>66</v>
      </c>
      <c r="D40" s="25">
        <v>33</v>
      </c>
      <c r="E40" s="25">
        <v>34</v>
      </c>
      <c r="F40" s="25">
        <v>40</v>
      </c>
      <c r="G40" s="12">
        <v>53</v>
      </c>
      <c r="H40" s="27">
        <v>0.32500000000000001</v>
      </c>
      <c r="I40" s="3"/>
    </row>
    <row r="41" spans="1:9" s="1" customFormat="1" ht="19.75" customHeight="1" x14ac:dyDescent="0.25">
      <c r="A41" s="24" t="s">
        <v>50</v>
      </c>
      <c r="B41" s="9" t="s">
        <v>25</v>
      </c>
      <c r="C41" s="10" t="s">
        <v>67</v>
      </c>
      <c r="D41" s="25">
        <v>280</v>
      </c>
      <c r="E41" s="25">
        <v>207</v>
      </c>
      <c r="F41" s="25">
        <v>228</v>
      </c>
      <c r="G41" s="12">
        <v>210</v>
      </c>
      <c r="H41" s="27">
        <v>-7.8947368421052599E-2</v>
      </c>
      <c r="I41" s="3"/>
    </row>
    <row r="42" spans="1:9" s="1" customFormat="1" ht="19.75" customHeight="1" x14ac:dyDescent="0.25">
      <c r="A42" s="24" t="s">
        <v>50</v>
      </c>
      <c r="B42" s="9" t="s">
        <v>30</v>
      </c>
      <c r="C42" s="10" t="s">
        <v>68</v>
      </c>
      <c r="D42" s="25">
        <v>83</v>
      </c>
      <c r="E42" s="25">
        <v>52</v>
      </c>
      <c r="F42" s="25">
        <v>71</v>
      </c>
      <c r="G42" s="12">
        <v>64</v>
      </c>
      <c r="H42" s="27">
        <v>-9.85915492957746E-2</v>
      </c>
      <c r="I42" s="3"/>
    </row>
    <row r="43" spans="1:9" s="1" customFormat="1" ht="19.75" customHeight="1" x14ac:dyDescent="0.25">
      <c r="A43" s="24" t="s">
        <v>50</v>
      </c>
      <c r="B43" s="9" t="s">
        <v>30</v>
      </c>
      <c r="C43" s="10" t="s">
        <v>69</v>
      </c>
      <c r="D43" s="25">
        <v>267</v>
      </c>
      <c r="E43" s="25">
        <v>220</v>
      </c>
      <c r="F43" s="25">
        <v>224</v>
      </c>
      <c r="G43" s="12">
        <v>247</v>
      </c>
      <c r="H43" s="13">
        <v>0.10267857142857099</v>
      </c>
      <c r="I43" s="3"/>
    </row>
    <row r="44" spans="1:9" s="1" customFormat="1" ht="19.75" customHeight="1" x14ac:dyDescent="0.25">
      <c r="A44" s="24" t="s">
        <v>50</v>
      </c>
      <c r="B44" s="9" t="s">
        <v>25</v>
      </c>
      <c r="C44" s="10" t="s">
        <v>70</v>
      </c>
      <c r="D44" s="25">
        <v>46</v>
      </c>
      <c r="E44" s="25">
        <v>40</v>
      </c>
      <c r="F44" s="25">
        <v>47</v>
      </c>
      <c r="G44" s="12">
        <v>43</v>
      </c>
      <c r="H44" s="13">
        <v>-8.5106382978723402E-2</v>
      </c>
      <c r="I44" s="3"/>
    </row>
    <row r="45" spans="1:9" s="1" customFormat="1" ht="19.75" customHeight="1" x14ac:dyDescent="0.25">
      <c r="A45" s="24" t="s">
        <v>50</v>
      </c>
      <c r="B45" s="9" t="s">
        <v>28</v>
      </c>
      <c r="C45" s="10" t="s">
        <v>71</v>
      </c>
      <c r="D45" s="25">
        <v>79</v>
      </c>
      <c r="E45" s="25">
        <v>52</v>
      </c>
      <c r="F45" s="25">
        <v>87</v>
      </c>
      <c r="G45" s="12">
        <v>76</v>
      </c>
      <c r="H45" s="13">
        <v>-0.126436781609195</v>
      </c>
      <c r="I45" s="3"/>
    </row>
    <row r="46" spans="1:9" s="1" customFormat="1" ht="19.75" customHeight="1" x14ac:dyDescent="0.25">
      <c r="A46" s="24" t="s">
        <v>50</v>
      </c>
      <c r="B46" s="9" t="s">
        <v>30</v>
      </c>
      <c r="C46" s="10" t="s">
        <v>72</v>
      </c>
      <c r="D46" s="25">
        <v>194</v>
      </c>
      <c r="E46" s="25">
        <v>154</v>
      </c>
      <c r="F46" s="25">
        <v>179</v>
      </c>
      <c r="G46" s="12">
        <v>134</v>
      </c>
      <c r="H46" s="13">
        <v>-0.25139664804469303</v>
      </c>
      <c r="I46" s="3"/>
    </row>
    <row r="47" spans="1:9" s="1" customFormat="1" ht="19.75" customHeight="1" x14ac:dyDescent="0.25">
      <c r="A47" s="24" t="s">
        <v>50</v>
      </c>
      <c r="B47" s="9" t="s">
        <v>37</v>
      </c>
      <c r="C47" s="10" t="s">
        <v>73</v>
      </c>
      <c r="D47" s="25">
        <v>28</v>
      </c>
      <c r="E47" s="25">
        <v>37</v>
      </c>
      <c r="F47" s="25">
        <v>24</v>
      </c>
      <c r="G47" s="12">
        <v>27</v>
      </c>
      <c r="H47" s="13">
        <v>0.125</v>
      </c>
      <c r="I47" s="3"/>
    </row>
    <row r="48" spans="1:9" s="1" customFormat="1" ht="19.75" customHeight="1" x14ac:dyDescent="0.25">
      <c r="A48" s="24" t="s">
        <v>50</v>
      </c>
      <c r="B48" s="9" t="s">
        <v>30</v>
      </c>
      <c r="C48" s="10" t="s">
        <v>74</v>
      </c>
      <c r="D48" s="25">
        <v>136</v>
      </c>
      <c r="E48" s="25">
        <v>78</v>
      </c>
      <c r="F48" s="25">
        <v>95</v>
      </c>
      <c r="G48" s="12">
        <v>82</v>
      </c>
      <c r="H48" s="13">
        <v>-0.13684210526315799</v>
      </c>
      <c r="I48" s="17" t="s">
        <v>75</v>
      </c>
    </row>
    <row r="49" spans="1:9" s="1" customFormat="1" ht="30" x14ac:dyDescent="0.25">
      <c r="A49" s="24" t="s">
        <v>50</v>
      </c>
      <c r="B49" s="9" t="s">
        <v>37</v>
      </c>
      <c r="C49" s="10" t="s">
        <v>76</v>
      </c>
      <c r="D49" s="25">
        <v>251</v>
      </c>
      <c r="E49" s="25">
        <v>292</v>
      </c>
      <c r="F49" s="16" t="s">
        <v>77</v>
      </c>
      <c r="G49" s="12">
        <v>135</v>
      </c>
      <c r="H49" s="13"/>
      <c r="I49" s="14" t="s">
        <v>45</v>
      </c>
    </row>
    <row r="50" spans="1:9" s="1" customFormat="1" ht="19.75" customHeight="1" x14ac:dyDescent="0.25">
      <c r="A50" s="24" t="s">
        <v>50</v>
      </c>
      <c r="B50" s="9" t="s">
        <v>37</v>
      </c>
      <c r="C50" s="10" t="s">
        <v>78</v>
      </c>
      <c r="D50" s="28">
        <v>73</v>
      </c>
      <c r="E50" s="28">
        <v>61</v>
      </c>
      <c r="F50" s="28">
        <v>54</v>
      </c>
      <c r="G50" s="29">
        <v>29</v>
      </c>
      <c r="H50" s="18">
        <v>-0.46296296296296302</v>
      </c>
    </row>
    <row r="51" spans="1:9" s="1" customFormat="1" ht="19.75" customHeight="1" x14ac:dyDescent="0.25">
      <c r="A51" s="19"/>
      <c r="B51" s="20"/>
      <c r="C51" s="30" t="s">
        <v>79</v>
      </c>
      <c r="D51" s="31">
        <f>SUM(D28:D50)</f>
        <v>3314</v>
      </c>
      <c r="E51" s="31">
        <f t="shared" ref="E51:G51" si="1">SUM(E28:E50)</f>
        <v>2934</v>
      </c>
      <c r="F51" s="31">
        <f t="shared" si="1"/>
        <v>2319</v>
      </c>
      <c r="G51" s="31">
        <f>SUM(G28:G50)-G49-G35-G34</f>
        <v>2380</v>
      </c>
      <c r="H51" s="23">
        <f>(G51-F51)/F51</f>
        <v>2.6304441569642088E-2</v>
      </c>
      <c r="I51" s="17" t="s">
        <v>135</v>
      </c>
    </row>
    <row r="52" spans="1:9" s="1" customFormat="1" ht="19.75" customHeight="1" x14ac:dyDescent="0.25">
      <c r="A52" s="24" t="s">
        <v>80</v>
      </c>
      <c r="B52" s="9" t="s">
        <v>28</v>
      </c>
      <c r="C52" s="10" t="s">
        <v>81</v>
      </c>
      <c r="D52" s="32">
        <v>32</v>
      </c>
      <c r="E52" s="32">
        <v>32</v>
      </c>
      <c r="F52" s="32">
        <v>21</v>
      </c>
      <c r="G52" s="33">
        <v>17</v>
      </c>
      <c r="H52" s="34">
        <v>-0.19047619047618999</v>
      </c>
    </row>
    <row r="53" spans="1:9" s="1" customFormat="1" ht="19.75" customHeight="1" x14ac:dyDescent="0.25">
      <c r="A53" s="24" t="s">
        <v>80</v>
      </c>
      <c r="B53" s="9" t="s">
        <v>28</v>
      </c>
      <c r="C53" s="10" t="s">
        <v>82</v>
      </c>
      <c r="D53" s="25">
        <v>27</v>
      </c>
      <c r="E53" s="25">
        <v>9</v>
      </c>
      <c r="F53" s="25">
        <v>25</v>
      </c>
      <c r="G53" s="12">
        <v>22</v>
      </c>
      <c r="H53" s="13">
        <v>-0.12</v>
      </c>
    </row>
    <row r="54" spans="1:9" s="1" customFormat="1" ht="19.75" customHeight="1" x14ac:dyDescent="0.25">
      <c r="A54" s="24" t="s">
        <v>80</v>
      </c>
      <c r="B54" s="9" t="s">
        <v>37</v>
      </c>
      <c r="C54" s="10" t="s">
        <v>83</v>
      </c>
      <c r="D54" s="25">
        <v>5</v>
      </c>
      <c r="E54" s="25">
        <v>8</v>
      </c>
      <c r="F54" s="25">
        <v>19</v>
      </c>
      <c r="G54" s="12">
        <v>11</v>
      </c>
      <c r="H54" s="13">
        <v>-0.42105263157894701</v>
      </c>
    </row>
    <row r="55" spans="1:9" s="1" customFormat="1" ht="19.75" customHeight="1" x14ac:dyDescent="0.25">
      <c r="A55" s="24" t="s">
        <v>80</v>
      </c>
      <c r="B55" s="9" t="s">
        <v>28</v>
      </c>
      <c r="C55" s="10" t="s">
        <v>84</v>
      </c>
      <c r="D55" s="25">
        <v>41</v>
      </c>
      <c r="E55" s="25">
        <v>20</v>
      </c>
      <c r="F55" s="25">
        <v>15</v>
      </c>
      <c r="G55" s="12">
        <v>19</v>
      </c>
      <c r="H55" s="13">
        <v>0.266666666666667</v>
      </c>
    </row>
    <row r="56" spans="1:9" s="1" customFormat="1" ht="19.75" customHeight="1" x14ac:dyDescent="0.25">
      <c r="A56" s="24" t="s">
        <v>80</v>
      </c>
      <c r="B56" s="9" t="s">
        <v>28</v>
      </c>
      <c r="C56" s="10" t="s">
        <v>85</v>
      </c>
      <c r="D56" s="25">
        <v>13</v>
      </c>
      <c r="E56" s="25">
        <v>13</v>
      </c>
      <c r="F56" s="25">
        <v>8</v>
      </c>
      <c r="G56" s="12">
        <v>25</v>
      </c>
      <c r="H56" s="13">
        <v>2.125</v>
      </c>
    </row>
    <row r="57" spans="1:9" s="1" customFormat="1" ht="19.75" customHeight="1" x14ac:dyDescent="0.25">
      <c r="A57" s="24" t="s">
        <v>80</v>
      </c>
      <c r="B57" s="9" t="s">
        <v>25</v>
      </c>
      <c r="C57" s="10" t="s">
        <v>86</v>
      </c>
      <c r="D57" s="25">
        <v>8</v>
      </c>
      <c r="E57" s="25">
        <v>4</v>
      </c>
      <c r="F57" s="25">
        <v>5</v>
      </c>
      <c r="G57" s="12">
        <v>1</v>
      </c>
      <c r="H57" s="13">
        <v>-0.8</v>
      </c>
    </row>
    <row r="58" spans="1:9" s="1" customFormat="1" ht="19.75" customHeight="1" x14ac:dyDescent="0.25">
      <c r="A58" s="24" t="s">
        <v>80</v>
      </c>
      <c r="B58" s="9" t="s">
        <v>25</v>
      </c>
      <c r="C58" s="10" t="s">
        <v>87</v>
      </c>
      <c r="D58" s="25">
        <v>48</v>
      </c>
      <c r="E58" s="25">
        <v>34</v>
      </c>
      <c r="F58" s="25">
        <v>34</v>
      </c>
      <c r="G58" s="12">
        <v>29</v>
      </c>
      <c r="H58" s="13">
        <v>-0.14705882352941199</v>
      </c>
    </row>
    <row r="59" spans="1:9" s="1" customFormat="1" ht="19.75" customHeight="1" x14ac:dyDescent="0.25">
      <c r="A59" s="24" t="s">
        <v>80</v>
      </c>
      <c r="B59" s="9" t="s">
        <v>30</v>
      </c>
      <c r="C59" s="10" t="s">
        <v>88</v>
      </c>
      <c r="D59" s="25">
        <v>161</v>
      </c>
      <c r="E59" s="25">
        <v>116</v>
      </c>
      <c r="F59" s="25">
        <v>117</v>
      </c>
      <c r="G59" s="12">
        <v>129</v>
      </c>
      <c r="H59" s="13">
        <v>0.102564102564103</v>
      </c>
    </row>
    <row r="60" spans="1:9" s="1" customFormat="1" ht="19.75" customHeight="1" x14ac:dyDescent="0.25">
      <c r="A60" s="24" t="s">
        <v>80</v>
      </c>
      <c r="B60" s="9" t="s">
        <v>25</v>
      </c>
      <c r="C60" s="10" t="s">
        <v>89</v>
      </c>
      <c r="D60" s="25">
        <v>3</v>
      </c>
      <c r="E60" s="25">
        <v>2</v>
      </c>
      <c r="F60" s="25">
        <v>3</v>
      </c>
      <c r="G60" s="12"/>
      <c r="H60" s="13">
        <v>-1</v>
      </c>
    </row>
    <row r="61" spans="1:9" s="1" customFormat="1" ht="19.75" customHeight="1" x14ac:dyDescent="0.25">
      <c r="A61" s="24" t="s">
        <v>80</v>
      </c>
      <c r="B61" s="9" t="s">
        <v>28</v>
      </c>
      <c r="C61" s="10" t="s">
        <v>90</v>
      </c>
      <c r="D61" s="25">
        <v>18</v>
      </c>
      <c r="E61" s="25">
        <v>27</v>
      </c>
      <c r="F61" s="25">
        <v>24</v>
      </c>
      <c r="G61" s="12">
        <v>19</v>
      </c>
      <c r="H61" s="13">
        <v>-0.20833333333333301</v>
      </c>
    </row>
    <row r="62" spans="1:9" s="1" customFormat="1" ht="19.75" customHeight="1" x14ac:dyDescent="0.25">
      <c r="A62" s="24" t="s">
        <v>80</v>
      </c>
      <c r="B62" s="9" t="s">
        <v>37</v>
      </c>
      <c r="C62" s="10" t="s">
        <v>91</v>
      </c>
      <c r="D62" s="25">
        <v>5</v>
      </c>
      <c r="E62" s="25">
        <v>4</v>
      </c>
      <c r="F62" s="25">
        <v>4</v>
      </c>
      <c r="G62" s="12">
        <v>1</v>
      </c>
      <c r="H62" s="13">
        <v>-0.75</v>
      </c>
    </row>
    <row r="63" spans="1:9" s="1" customFormat="1" ht="19.75" customHeight="1" x14ac:dyDescent="0.25">
      <c r="A63" s="24" t="s">
        <v>80</v>
      </c>
      <c r="B63" s="9" t="s">
        <v>37</v>
      </c>
      <c r="C63" s="10" t="s">
        <v>92</v>
      </c>
      <c r="D63" s="28">
        <v>13</v>
      </c>
      <c r="E63" s="28">
        <v>15</v>
      </c>
      <c r="F63" s="28">
        <v>12</v>
      </c>
      <c r="G63" s="29">
        <v>11</v>
      </c>
      <c r="H63" s="18">
        <v>-8.3333333333333301E-2</v>
      </c>
    </row>
    <row r="64" spans="1:9" s="1" customFormat="1" ht="19.75" customHeight="1" x14ac:dyDescent="0.25">
      <c r="A64" s="35"/>
      <c r="B64" s="20"/>
      <c r="C64" s="36" t="s">
        <v>93</v>
      </c>
      <c r="D64" s="37">
        <f>SUM(D52:D63)</f>
        <v>374</v>
      </c>
      <c r="E64" s="37">
        <f t="shared" ref="E64:G64" si="2">SUM(E52:E63)</f>
        <v>284</v>
      </c>
      <c r="F64" s="37">
        <f t="shared" si="2"/>
        <v>287</v>
      </c>
      <c r="G64" s="37">
        <f t="shared" si="2"/>
        <v>284</v>
      </c>
      <c r="H64" s="23">
        <f>(G64-F64)/F64</f>
        <v>-1.0452961672473868E-2</v>
      </c>
    </row>
    <row r="65" spans="1:9" s="1" customFormat="1" ht="19.75" customHeight="1" x14ac:dyDescent="0.25">
      <c r="A65" s="38" t="s">
        <v>94</v>
      </c>
      <c r="B65" s="38"/>
      <c r="C65" s="39"/>
      <c r="D65" s="40">
        <f>SUM(D64,D51,D27)</f>
        <v>8185</v>
      </c>
      <c r="E65" s="40">
        <f t="shared" ref="E65:G65" si="3">SUM(E64,E51,E27)</f>
        <v>6936</v>
      </c>
      <c r="F65" s="40">
        <f>SUM(F64,F51,F27)</f>
        <v>4928</v>
      </c>
      <c r="G65" s="40">
        <f>SUM(G64,G51,G27)</f>
        <v>4609</v>
      </c>
      <c r="H65" s="34">
        <f>(G65-F65)/F65</f>
        <v>-6.4732142857142863E-2</v>
      </c>
      <c r="I65" s="17" t="s">
        <v>135</v>
      </c>
    </row>
    <row r="66" spans="1:9" s="1" customFormat="1" ht="11.15" customHeight="1" x14ac:dyDescent="0.25">
      <c r="A66" s="41"/>
      <c r="B66" s="41"/>
      <c r="C66" s="41"/>
      <c r="D66" s="41"/>
      <c r="E66" s="41"/>
      <c r="F66" s="41"/>
      <c r="G66" s="41"/>
      <c r="H66" s="41"/>
    </row>
  </sheetData>
  <autoFilter ref="A11:I65" xr:uid="{63E7AFBA-BC46-4123-B2D4-57EB1EF0178F}"/>
  <mergeCells count="1">
    <mergeCell ref="A1:I1"/>
  </mergeCells>
  <pageMargins left="0.7" right="0.7" top="0.75" bottom="0.75" header="0.3" footer="0.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22E7E-F380-438C-80A3-53DB398C16D3}">
  <dimension ref="A1:N209"/>
  <sheetViews>
    <sheetView workbookViewId="0">
      <pane xSplit="3" ySplit="12" topLeftCell="D13" activePane="bottomRight" state="frozen"/>
      <selection activeCell="F24" sqref="F24"/>
      <selection pane="topRight" activeCell="F24" sqref="F24"/>
      <selection pane="bottomLeft" activeCell="F24" sqref="F24"/>
      <selection pane="bottomRight" activeCell="D13" sqref="D13"/>
    </sheetView>
  </sheetViews>
  <sheetFormatPr defaultRowHeight="12.5" x14ac:dyDescent="0.25"/>
  <cols>
    <col min="1" max="1" width="20.1796875" customWidth="1"/>
    <col min="2" max="2" width="42.1796875" customWidth="1"/>
    <col min="3" max="3" width="26.26953125" customWidth="1"/>
    <col min="4" max="4" width="11.54296875" customWidth="1"/>
    <col min="5" max="5" width="8.81640625" customWidth="1"/>
    <col min="6" max="6" width="9.453125" customWidth="1"/>
    <col min="7" max="7" width="14.1796875" customWidth="1"/>
    <col min="8" max="8" width="11.1796875" customWidth="1"/>
    <col min="9" max="9" width="9.81640625" customWidth="1"/>
    <col min="10" max="10" width="11.1796875" customWidth="1"/>
    <col min="11" max="11" width="13" customWidth="1"/>
    <col min="12" max="12" width="11.54296875" customWidth="1"/>
    <col min="13" max="13" width="25.453125" customWidth="1"/>
    <col min="14" max="14" width="8.7265625" bestFit="1" customWidth="1"/>
  </cols>
  <sheetData>
    <row r="1" spans="1:14" s="1" customFormat="1" ht="34.75" customHeight="1" x14ac:dyDescent="0.25">
      <c r="A1" s="98" t="s">
        <v>0</v>
      </c>
      <c r="B1" s="98"/>
      <c r="C1" s="98"/>
      <c r="D1" s="98"/>
      <c r="E1" s="98"/>
      <c r="F1" s="98"/>
      <c r="G1" s="98"/>
      <c r="H1" s="98"/>
      <c r="I1" s="98"/>
      <c r="J1" s="98"/>
      <c r="K1" s="98"/>
      <c r="L1" s="98"/>
    </row>
    <row r="2" spans="1:14" s="1" customFormat="1" ht="15" customHeight="1" x14ac:dyDescent="0.25">
      <c r="A2" s="2" t="s">
        <v>1</v>
      </c>
      <c r="B2" s="42" t="s">
        <v>2</v>
      </c>
      <c r="M2" s="43" t="s">
        <v>95</v>
      </c>
      <c r="N2" s="44"/>
    </row>
    <row r="3" spans="1:14" s="1" customFormat="1" ht="15" customHeight="1" x14ac:dyDescent="0.25">
      <c r="A3" s="2" t="s">
        <v>3</v>
      </c>
      <c r="B3" s="5">
        <v>45525</v>
      </c>
      <c r="M3" s="45" t="s">
        <v>96</v>
      </c>
      <c r="N3" s="45" t="s">
        <v>97</v>
      </c>
    </row>
    <row r="4" spans="1:14" s="1" customFormat="1" ht="15" customHeight="1" x14ac:dyDescent="0.25">
      <c r="A4" s="2" t="s">
        <v>4</v>
      </c>
      <c r="B4" s="4" t="s">
        <v>5</v>
      </c>
      <c r="M4" s="45" t="s">
        <v>98</v>
      </c>
      <c r="N4" s="4" t="s">
        <v>99</v>
      </c>
    </row>
    <row r="5" spans="1:14" s="1" customFormat="1" ht="15" customHeight="1" x14ac:dyDescent="0.25">
      <c r="A5" s="2"/>
      <c r="B5" s="4" t="s">
        <v>6</v>
      </c>
      <c r="M5" s="45" t="s">
        <v>100</v>
      </c>
      <c r="N5" s="4" t="s">
        <v>101</v>
      </c>
    </row>
    <row r="6" spans="1:14" s="1" customFormat="1" ht="15" customHeight="1" x14ac:dyDescent="0.25">
      <c r="A6" s="2" t="s">
        <v>7</v>
      </c>
      <c r="B6" s="4" t="s">
        <v>8</v>
      </c>
      <c r="M6" s="45" t="s">
        <v>102</v>
      </c>
      <c r="N6" s="4" t="s">
        <v>103</v>
      </c>
    </row>
    <row r="7" spans="1:14" s="1" customFormat="1" ht="15" customHeight="1" x14ac:dyDescent="0.25">
      <c r="A7" s="2" t="s">
        <v>9</v>
      </c>
      <c r="B7" s="4" t="s">
        <v>10</v>
      </c>
      <c r="M7" s="45" t="s">
        <v>104</v>
      </c>
      <c r="N7" s="4" t="s">
        <v>105</v>
      </c>
    </row>
    <row r="8" spans="1:14" s="1" customFormat="1" ht="15" customHeight="1" x14ac:dyDescent="0.25">
      <c r="A8" s="2" t="s">
        <v>11</v>
      </c>
      <c r="B8" s="4" t="s">
        <v>12</v>
      </c>
      <c r="M8" s="46" t="s">
        <v>106</v>
      </c>
      <c r="N8" s="4" t="s">
        <v>107</v>
      </c>
    </row>
    <row r="9" spans="1:14" s="1" customFormat="1" ht="15" customHeight="1" x14ac:dyDescent="0.25">
      <c r="A9" s="2" t="s">
        <v>13</v>
      </c>
      <c r="B9" s="4" t="s">
        <v>14</v>
      </c>
      <c r="M9" s="45" t="s">
        <v>108</v>
      </c>
      <c r="N9" s="4" t="s">
        <v>109</v>
      </c>
    </row>
    <row r="10" spans="1:14" s="1" customFormat="1" ht="15" customHeight="1" x14ac:dyDescent="0.25">
      <c r="M10" s="45" t="s">
        <v>110</v>
      </c>
      <c r="N10" s="4" t="s">
        <v>111</v>
      </c>
    </row>
    <row r="11" spans="1:14" s="1" customFormat="1" ht="15" customHeight="1" x14ac:dyDescent="0.25">
      <c r="D11" s="106" t="s">
        <v>136</v>
      </c>
      <c r="E11" s="107"/>
      <c r="F11" s="107"/>
      <c r="G11" s="107"/>
      <c r="H11" s="107"/>
      <c r="I11" s="107"/>
      <c r="J11" s="107"/>
      <c r="K11" s="108"/>
    </row>
    <row r="12" spans="1:14" s="1" customFormat="1" ht="48" customHeight="1" x14ac:dyDescent="0.25">
      <c r="A12" s="47" t="s">
        <v>15</v>
      </c>
      <c r="B12" s="47" t="s">
        <v>17</v>
      </c>
      <c r="C12" s="47" t="s">
        <v>112</v>
      </c>
      <c r="D12" s="48" t="s">
        <v>96</v>
      </c>
      <c r="E12" s="48" t="s">
        <v>98</v>
      </c>
      <c r="F12" s="48" t="s">
        <v>100</v>
      </c>
      <c r="G12" s="48" t="s">
        <v>102</v>
      </c>
      <c r="H12" s="48" t="s">
        <v>104</v>
      </c>
      <c r="I12" s="48" t="s">
        <v>106</v>
      </c>
      <c r="J12" s="48" t="s">
        <v>108</v>
      </c>
      <c r="K12" s="48" t="s">
        <v>110</v>
      </c>
      <c r="L12" s="49" t="s">
        <v>113</v>
      </c>
    </row>
    <row r="13" spans="1:14" s="1" customFormat="1" ht="19.149999999999999" customHeight="1" x14ac:dyDescent="0.25">
      <c r="A13" s="50" t="str">
        <f t="shared" ref="A13:A76" si="0">IF(LEFT(B13,1)="B","Bachelor",IF(LEFT(B13,1)="M","Master",IF(LEFT(B13,1)="P","Premaster")))</f>
        <v>Bachelor</v>
      </c>
      <c r="B13" s="50" t="s">
        <v>114</v>
      </c>
      <c r="C13" s="50" t="s">
        <v>115</v>
      </c>
      <c r="D13" s="51">
        <v>18</v>
      </c>
      <c r="E13" s="51">
        <v>12</v>
      </c>
      <c r="F13" s="51"/>
      <c r="G13" s="51"/>
      <c r="H13" s="51"/>
      <c r="I13" s="51"/>
      <c r="J13" s="51"/>
      <c r="K13" s="51">
        <v>54</v>
      </c>
      <c r="L13" s="52">
        <v>84</v>
      </c>
    </row>
    <row r="14" spans="1:14" s="1" customFormat="1" ht="18.649999999999999" customHeight="1" x14ac:dyDescent="0.25">
      <c r="A14" s="53" t="str">
        <f t="shared" si="0"/>
        <v>Bachelor</v>
      </c>
      <c r="B14" s="50" t="str">
        <f>B13</f>
        <v>B Aarde, Economie en Duurzaamheid</v>
      </c>
      <c r="C14" s="50" t="s">
        <v>116</v>
      </c>
      <c r="D14" s="54"/>
      <c r="E14" s="54"/>
      <c r="F14" s="54"/>
      <c r="G14" s="54"/>
      <c r="H14" s="54"/>
      <c r="I14" s="54"/>
      <c r="J14" s="54"/>
      <c r="K14" s="54"/>
      <c r="L14" s="52"/>
    </row>
    <row r="15" spans="1:14" s="1" customFormat="1" ht="19.149999999999999" customHeight="1" x14ac:dyDescent="0.25">
      <c r="A15" s="53" t="str">
        <f t="shared" si="0"/>
        <v>Bachelor</v>
      </c>
      <c r="B15" s="50" t="str">
        <f>B14</f>
        <v>B Aarde, Economie en Duurzaamheid</v>
      </c>
      <c r="C15" s="50" t="s">
        <v>117</v>
      </c>
      <c r="D15" s="51">
        <v>5</v>
      </c>
      <c r="E15" s="51"/>
      <c r="F15" s="51"/>
      <c r="G15" s="51"/>
      <c r="H15" s="51"/>
      <c r="I15" s="51"/>
      <c r="J15" s="51"/>
      <c r="K15" s="51"/>
      <c r="L15" s="52">
        <v>5</v>
      </c>
    </row>
    <row r="16" spans="1:14" s="1" customFormat="1" ht="19.149999999999999" customHeight="1" x14ac:dyDescent="0.25">
      <c r="A16" s="55" t="str">
        <f t="shared" si="0"/>
        <v>Bachelor</v>
      </c>
      <c r="B16" s="10" t="s">
        <v>114</v>
      </c>
      <c r="C16" s="55" t="s">
        <v>113</v>
      </c>
      <c r="D16" s="56">
        <v>23</v>
      </c>
      <c r="E16" s="56">
        <v>12</v>
      </c>
      <c r="F16" s="56"/>
      <c r="G16" s="56"/>
      <c r="H16" s="56"/>
      <c r="I16" s="56"/>
      <c r="J16" s="56"/>
      <c r="K16" s="56">
        <v>54</v>
      </c>
      <c r="L16" s="56">
        <v>89</v>
      </c>
    </row>
    <row r="17" spans="1:12" s="1" customFormat="1" ht="19.149999999999999" customHeight="1" x14ac:dyDescent="0.25">
      <c r="A17" s="53" t="str">
        <f t="shared" si="0"/>
        <v>Bachelor</v>
      </c>
      <c r="B17" s="50" t="s">
        <v>27</v>
      </c>
      <c r="C17" s="50" t="s">
        <v>115</v>
      </c>
      <c r="D17" s="54">
        <v>9</v>
      </c>
      <c r="E17" s="54">
        <v>7</v>
      </c>
      <c r="F17" s="54">
        <v>3</v>
      </c>
      <c r="G17" s="54"/>
      <c r="H17" s="54"/>
      <c r="I17" s="54"/>
      <c r="J17" s="54"/>
      <c r="K17" s="54">
        <v>38</v>
      </c>
      <c r="L17" s="52">
        <v>57</v>
      </c>
    </row>
    <row r="18" spans="1:12" s="1" customFormat="1" ht="18.649999999999999" customHeight="1" x14ac:dyDescent="0.25">
      <c r="A18" s="53" t="str">
        <f t="shared" si="0"/>
        <v>Bachelor</v>
      </c>
      <c r="B18" s="50" t="str">
        <f>B17</f>
        <v>B Aardwetenschappen</v>
      </c>
      <c r="C18" s="50" t="s">
        <v>116</v>
      </c>
      <c r="D18" s="51"/>
      <c r="E18" s="51"/>
      <c r="F18" s="51"/>
      <c r="G18" s="51"/>
      <c r="H18" s="51"/>
      <c r="I18" s="51"/>
      <c r="J18" s="51"/>
      <c r="K18" s="51"/>
      <c r="L18" s="52"/>
    </row>
    <row r="19" spans="1:12" s="1" customFormat="1" ht="18.649999999999999" customHeight="1" x14ac:dyDescent="0.25">
      <c r="A19" s="53" t="str">
        <f t="shared" si="0"/>
        <v>Bachelor</v>
      </c>
      <c r="B19" s="50" t="str">
        <f>B18</f>
        <v>B Aardwetenschappen</v>
      </c>
      <c r="C19" s="50" t="s">
        <v>117</v>
      </c>
      <c r="D19" s="54"/>
      <c r="E19" s="54"/>
      <c r="F19" s="54"/>
      <c r="G19" s="54"/>
      <c r="H19" s="54"/>
      <c r="I19" s="54"/>
      <c r="J19" s="54"/>
      <c r="K19" s="54"/>
      <c r="L19" s="52"/>
    </row>
    <row r="20" spans="1:12" s="1" customFormat="1" ht="19.149999999999999" customHeight="1" x14ac:dyDescent="0.25">
      <c r="A20" s="57" t="str">
        <f t="shared" si="0"/>
        <v>Bachelor</v>
      </c>
      <c r="B20" s="10" t="s">
        <v>27</v>
      </c>
      <c r="C20" s="55" t="s">
        <v>113</v>
      </c>
      <c r="D20" s="56">
        <v>9</v>
      </c>
      <c r="E20" s="56">
        <v>7</v>
      </c>
      <c r="F20" s="56">
        <v>3</v>
      </c>
      <c r="G20" s="56"/>
      <c r="H20" s="56"/>
      <c r="I20" s="56"/>
      <c r="J20" s="56"/>
      <c r="K20" s="56">
        <v>38</v>
      </c>
      <c r="L20" s="56">
        <v>57</v>
      </c>
    </row>
    <row r="21" spans="1:12" s="1" customFormat="1" ht="19.149999999999999" customHeight="1" x14ac:dyDescent="0.25">
      <c r="A21" s="53" t="str">
        <f t="shared" si="0"/>
        <v>Bachelor</v>
      </c>
      <c r="B21" s="50" t="s">
        <v>29</v>
      </c>
      <c r="C21" s="50" t="s">
        <v>115</v>
      </c>
      <c r="D21" s="51">
        <v>2</v>
      </c>
      <c r="E21" s="51">
        <v>24</v>
      </c>
      <c r="F21" s="51">
        <v>8</v>
      </c>
      <c r="G21" s="51">
        <v>9</v>
      </c>
      <c r="H21" s="51"/>
      <c r="I21" s="51"/>
      <c r="J21" s="51"/>
      <c r="K21" s="51">
        <v>103</v>
      </c>
      <c r="L21" s="52">
        <v>146</v>
      </c>
    </row>
    <row r="22" spans="1:12" s="1" customFormat="1" ht="19.149999999999999" customHeight="1" x14ac:dyDescent="0.25">
      <c r="A22" s="53" t="str">
        <f t="shared" si="0"/>
        <v>Bachelor</v>
      </c>
      <c r="B22" s="50" t="str">
        <f>B21</f>
        <v>B Artificial Intelligence</v>
      </c>
      <c r="C22" s="50" t="s">
        <v>116</v>
      </c>
      <c r="D22" s="54"/>
      <c r="E22" s="54"/>
      <c r="F22" s="54">
        <v>10</v>
      </c>
      <c r="G22" s="54">
        <v>40</v>
      </c>
      <c r="H22" s="54">
        <v>1</v>
      </c>
      <c r="I22" s="54"/>
      <c r="J22" s="54"/>
      <c r="K22" s="54">
        <v>46</v>
      </c>
      <c r="L22" s="52">
        <v>97</v>
      </c>
    </row>
    <row r="23" spans="1:12" s="1" customFormat="1" ht="19.149999999999999" customHeight="1" x14ac:dyDescent="0.25">
      <c r="A23" s="53" t="str">
        <f t="shared" si="0"/>
        <v>Bachelor</v>
      </c>
      <c r="B23" s="50" t="str">
        <f>B22</f>
        <v>B Artificial Intelligence</v>
      </c>
      <c r="C23" s="50" t="s">
        <v>117</v>
      </c>
      <c r="D23" s="51">
        <v>2</v>
      </c>
      <c r="E23" s="51">
        <v>2</v>
      </c>
      <c r="F23" s="51">
        <v>7</v>
      </c>
      <c r="G23" s="51">
        <v>42</v>
      </c>
      <c r="H23" s="51">
        <v>2</v>
      </c>
      <c r="I23" s="51">
        <v>1</v>
      </c>
      <c r="J23" s="51"/>
      <c r="K23" s="51">
        <v>39</v>
      </c>
      <c r="L23" s="52">
        <v>95</v>
      </c>
    </row>
    <row r="24" spans="1:12" s="1" customFormat="1" ht="19.149999999999999" customHeight="1" x14ac:dyDescent="0.25">
      <c r="A24" s="57" t="str">
        <f t="shared" si="0"/>
        <v>Bachelor</v>
      </c>
      <c r="B24" s="10" t="s">
        <v>29</v>
      </c>
      <c r="C24" s="55" t="s">
        <v>113</v>
      </c>
      <c r="D24" s="56">
        <v>4</v>
      </c>
      <c r="E24" s="56">
        <v>26</v>
      </c>
      <c r="F24" s="56">
        <v>25</v>
      </c>
      <c r="G24" s="56">
        <v>91</v>
      </c>
      <c r="H24" s="56">
        <v>3</v>
      </c>
      <c r="I24" s="56">
        <v>1</v>
      </c>
      <c r="J24" s="56"/>
      <c r="K24" s="56">
        <v>188</v>
      </c>
      <c r="L24" s="56">
        <v>338</v>
      </c>
    </row>
    <row r="25" spans="1:12" s="1" customFormat="1" ht="19.149999999999999" customHeight="1" x14ac:dyDescent="0.25">
      <c r="A25" s="53" t="str">
        <f t="shared" si="0"/>
        <v>Bachelor</v>
      </c>
      <c r="B25" s="50" t="s">
        <v>31</v>
      </c>
      <c r="C25" s="50" t="s">
        <v>115</v>
      </c>
      <c r="D25" s="54">
        <v>7</v>
      </c>
      <c r="E25" s="54">
        <v>16</v>
      </c>
      <c r="F25" s="54">
        <v>7</v>
      </c>
      <c r="G25" s="54"/>
      <c r="H25" s="54"/>
      <c r="I25" s="54"/>
      <c r="J25" s="54"/>
      <c r="K25" s="54">
        <v>56</v>
      </c>
      <c r="L25" s="52">
        <v>86</v>
      </c>
    </row>
    <row r="26" spans="1:12" s="1" customFormat="1" ht="19.149999999999999" customHeight="1" x14ac:dyDescent="0.25">
      <c r="A26" s="53" t="str">
        <f t="shared" si="0"/>
        <v>Bachelor</v>
      </c>
      <c r="B26" s="50" t="str">
        <f>B25</f>
        <v>B Biologie</v>
      </c>
      <c r="C26" s="50" t="s">
        <v>116</v>
      </c>
      <c r="D26" s="51"/>
      <c r="E26" s="51"/>
      <c r="F26" s="51">
        <v>1</v>
      </c>
      <c r="G26" s="51"/>
      <c r="H26" s="51"/>
      <c r="I26" s="51"/>
      <c r="J26" s="51"/>
      <c r="K26" s="51"/>
      <c r="L26" s="52">
        <v>1</v>
      </c>
    </row>
    <row r="27" spans="1:12" s="1" customFormat="1" ht="19.149999999999999" customHeight="1" x14ac:dyDescent="0.25">
      <c r="A27" s="53" t="str">
        <f t="shared" si="0"/>
        <v>Bachelor</v>
      </c>
      <c r="B27" s="50" t="str">
        <f>B26</f>
        <v>B Biologie</v>
      </c>
      <c r="C27" s="50" t="s">
        <v>117</v>
      </c>
      <c r="D27" s="54">
        <v>2</v>
      </c>
      <c r="E27" s="54"/>
      <c r="F27" s="54"/>
      <c r="G27" s="54">
        <v>1</v>
      </c>
      <c r="H27" s="54"/>
      <c r="I27" s="54"/>
      <c r="J27" s="54"/>
      <c r="K27" s="54">
        <v>1</v>
      </c>
      <c r="L27" s="52">
        <v>4</v>
      </c>
    </row>
    <row r="28" spans="1:12" s="1" customFormat="1" ht="19.149999999999999" customHeight="1" x14ac:dyDescent="0.25">
      <c r="A28" s="57" t="str">
        <f t="shared" si="0"/>
        <v>Bachelor</v>
      </c>
      <c r="B28" s="10" t="s">
        <v>31</v>
      </c>
      <c r="C28" s="55" t="s">
        <v>113</v>
      </c>
      <c r="D28" s="56">
        <v>9</v>
      </c>
      <c r="E28" s="56">
        <v>16</v>
      </c>
      <c r="F28" s="56">
        <v>8</v>
      </c>
      <c r="G28" s="56">
        <v>1</v>
      </c>
      <c r="H28" s="56"/>
      <c r="I28" s="56"/>
      <c r="J28" s="56"/>
      <c r="K28" s="56">
        <v>57</v>
      </c>
      <c r="L28" s="56">
        <v>91</v>
      </c>
    </row>
    <row r="29" spans="1:12" s="1" customFormat="1" ht="19.149999999999999" customHeight="1" x14ac:dyDescent="0.25">
      <c r="A29" s="53" t="str">
        <f t="shared" si="0"/>
        <v>Bachelor</v>
      </c>
      <c r="B29" s="50" t="s">
        <v>32</v>
      </c>
      <c r="C29" s="50" t="s">
        <v>115</v>
      </c>
      <c r="D29" s="51"/>
      <c r="E29" s="51">
        <v>2</v>
      </c>
      <c r="F29" s="51"/>
      <c r="G29" s="51"/>
      <c r="H29" s="51"/>
      <c r="I29" s="51"/>
      <c r="J29" s="51"/>
      <c r="K29" s="51">
        <v>91</v>
      </c>
      <c r="L29" s="52">
        <v>93</v>
      </c>
    </row>
    <row r="30" spans="1:12" s="1" customFormat="1" ht="19.149999999999999" customHeight="1" x14ac:dyDescent="0.25">
      <c r="A30" s="53" t="str">
        <f t="shared" si="0"/>
        <v>Bachelor</v>
      </c>
      <c r="B30" s="50" t="str">
        <f>B29</f>
        <v>B Biomedical Sciences</v>
      </c>
      <c r="C30" s="50" t="s">
        <v>116</v>
      </c>
      <c r="D30" s="54"/>
      <c r="E30" s="54"/>
      <c r="F30" s="54"/>
      <c r="G30" s="54"/>
      <c r="H30" s="54"/>
      <c r="I30" s="54"/>
      <c r="J30" s="54"/>
      <c r="K30" s="54">
        <v>20</v>
      </c>
      <c r="L30" s="52">
        <v>20</v>
      </c>
    </row>
    <row r="31" spans="1:12" s="1" customFormat="1" ht="19.149999999999999" customHeight="1" x14ac:dyDescent="0.25">
      <c r="A31" s="53" t="str">
        <f t="shared" si="0"/>
        <v>Bachelor</v>
      </c>
      <c r="B31" s="50" t="str">
        <f>B30</f>
        <v>B Biomedical Sciences</v>
      </c>
      <c r="C31" s="50" t="s">
        <v>117</v>
      </c>
      <c r="D31" s="51"/>
      <c r="E31" s="51"/>
      <c r="F31" s="51"/>
      <c r="G31" s="51"/>
      <c r="H31" s="51"/>
      <c r="I31" s="51"/>
      <c r="J31" s="51"/>
      <c r="K31" s="51">
        <v>15</v>
      </c>
      <c r="L31" s="52">
        <v>15</v>
      </c>
    </row>
    <row r="32" spans="1:12" s="1" customFormat="1" ht="19.149999999999999" customHeight="1" x14ac:dyDescent="0.25">
      <c r="A32" s="57" t="str">
        <f t="shared" si="0"/>
        <v>Bachelor</v>
      </c>
      <c r="B32" s="10" t="s">
        <v>32</v>
      </c>
      <c r="C32" s="55" t="s">
        <v>113</v>
      </c>
      <c r="D32" s="56"/>
      <c r="E32" s="56">
        <v>2</v>
      </c>
      <c r="F32" s="56"/>
      <c r="G32" s="56"/>
      <c r="H32" s="56"/>
      <c r="I32" s="56"/>
      <c r="J32" s="56"/>
      <c r="K32" s="56">
        <v>126</v>
      </c>
      <c r="L32" s="56">
        <v>128</v>
      </c>
    </row>
    <row r="33" spans="1:12" s="1" customFormat="1" ht="19.149999999999999" customHeight="1" x14ac:dyDescent="0.25">
      <c r="A33" s="53" t="str">
        <f t="shared" si="0"/>
        <v>Bachelor</v>
      </c>
      <c r="B33" s="50" t="s">
        <v>34</v>
      </c>
      <c r="C33" s="50" t="s">
        <v>115</v>
      </c>
      <c r="D33" s="54">
        <v>14</v>
      </c>
      <c r="E33" s="54">
        <v>14</v>
      </c>
      <c r="F33" s="54">
        <v>7</v>
      </c>
      <c r="G33" s="54">
        <v>4</v>
      </c>
      <c r="H33" s="54"/>
      <c r="I33" s="54"/>
      <c r="J33" s="54"/>
      <c r="K33" s="54">
        <v>35</v>
      </c>
      <c r="L33" s="52">
        <v>74</v>
      </c>
    </row>
    <row r="34" spans="1:12" s="1" customFormat="1" ht="19.149999999999999" customHeight="1" x14ac:dyDescent="0.25">
      <c r="A34" s="53" t="str">
        <f t="shared" si="0"/>
        <v>Bachelor</v>
      </c>
      <c r="B34" s="50" t="str">
        <f>B33</f>
        <v>B Business Analytics</v>
      </c>
      <c r="C34" s="50" t="s">
        <v>116</v>
      </c>
      <c r="D34" s="51">
        <v>4</v>
      </c>
      <c r="E34" s="51">
        <v>3</v>
      </c>
      <c r="F34" s="51">
        <v>12</v>
      </c>
      <c r="G34" s="51">
        <v>23</v>
      </c>
      <c r="H34" s="51"/>
      <c r="I34" s="51">
        <v>1</v>
      </c>
      <c r="J34" s="51"/>
      <c r="K34" s="51">
        <v>5</v>
      </c>
      <c r="L34" s="52">
        <v>48</v>
      </c>
    </row>
    <row r="35" spans="1:12" s="1" customFormat="1" ht="19.149999999999999" customHeight="1" x14ac:dyDescent="0.25">
      <c r="A35" s="53" t="str">
        <f t="shared" si="0"/>
        <v>Bachelor</v>
      </c>
      <c r="B35" s="50" t="str">
        <f>B34</f>
        <v>B Business Analytics</v>
      </c>
      <c r="C35" s="50" t="s">
        <v>117</v>
      </c>
      <c r="D35" s="54">
        <v>4</v>
      </c>
      <c r="E35" s="54">
        <v>2</v>
      </c>
      <c r="F35" s="54">
        <v>15</v>
      </c>
      <c r="G35" s="54">
        <v>14</v>
      </c>
      <c r="H35" s="54">
        <v>1</v>
      </c>
      <c r="I35" s="54"/>
      <c r="J35" s="54"/>
      <c r="K35" s="54">
        <v>4</v>
      </c>
      <c r="L35" s="52">
        <v>40</v>
      </c>
    </row>
    <row r="36" spans="1:12" s="1" customFormat="1" ht="19.149999999999999" customHeight="1" x14ac:dyDescent="0.25">
      <c r="A36" s="57" t="str">
        <f t="shared" si="0"/>
        <v>Bachelor</v>
      </c>
      <c r="B36" s="10" t="s">
        <v>34</v>
      </c>
      <c r="C36" s="55" t="s">
        <v>113</v>
      </c>
      <c r="D36" s="56">
        <v>22</v>
      </c>
      <c r="E36" s="56">
        <v>19</v>
      </c>
      <c r="F36" s="56">
        <v>34</v>
      </c>
      <c r="G36" s="56">
        <v>41</v>
      </c>
      <c r="H36" s="56">
        <v>1</v>
      </c>
      <c r="I36" s="56">
        <v>1</v>
      </c>
      <c r="J36" s="56"/>
      <c r="K36" s="56">
        <v>44</v>
      </c>
      <c r="L36" s="56">
        <v>162</v>
      </c>
    </row>
    <row r="37" spans="1:12" s="1" customFormat="1" ht="19.149999999999999" customHeight="1" x14ac:dyDescent="0.25">
      <c r="A37" s="53" t="str">
        <f t="shared" si="0"/>
        <v>Bachelor</v>
      </c>
      <c r="B37" s="50" t="s">
        <v>35</v>
      </c>
      <c r="C37" s="50" t="s">
        <v>115</v>
      </c>
      <c r="D37" s="51"/>
      <c r="E37" s="51">
        <v>2</v>
      </c>
      <c r="F37" s="51"/>
      <c r="G37" s="51">
        <v>1</v>
      </c>
      <c r="H37" s="51"/>
      <c r="I37" s="51"/>
      <c r="J37" s="51"/>
      <c r="K37" s="51">
        <v>70</v>
      </c>
      <c r="L37" s="52">
        <v>73</v>
      </c>
    </row>
    <row r="38" spans="1:12" s="1" customFormat="1" ht="19.149999999999999" customHeight="1" x14ac:dyDescent="0.25">
      <c r="A38" s="53" t="str">
        <f t="shared" si="0"/>
        <v>Bachelor</v>
      </c>
      <c r="B38" s="50" t="str">
        <f>B37</f>
        <v>B Computer Science</v>
      </c>
      <c r="C38" s="50" t="s">
        <v>116</v>
      </c>
      <c r="D38" s="54"/>
      <c r="E38" s="54"/>
      <c r="F38" s="54"/>
      <c r="G38" s="54">
        <v>3</v>
      </c>
      <c r="H38" s="54"/>
      <c r="I38" s="54"/>
      <c r="J38" s="54"/>
      <c r="K38" s="54">
        <v>72</v>
      </c>
      <c r="L38" s="52">
        <v>75</v>
      </c>
    </row>
    <row r="39" spans="1:12" s="1" customFormat="1" ht="19.149999999999999" customHeight="1" x14ac:dyDescent="0.25">
      <c r="A39" s="53" t="str">
        <f t="shared" si="0"/>
        <v>Bachelor</v>
      </c>
      <c r="B39" s="50" t="str">
        <f>B38</f>
        <v>B Computer Science</v>
      </c>
      <c r="C39" s="50" t="s">
        <v>117</v>
      </c>
      <c r="D39" s="51"/>
      <c r="E39" s="51"/>
      <c r="F39" s="51"/>
      <c r="G39" s="51">
        <v>2</v>
      </c>
      <c r="H39" s="51"/>
      <c r="I39" s="51"/>
      <c r="J39" s="51"/>
      <c r="K39" s="51">
        <v>25</v>
      </c>
      <c r="L39" s="52">
        <v>27</v>
      </c>
    </row>
    <row r="40" spans="1:12" s="1" customFormat="1" ht="19.149999999999999" customHeight="1" x14ac:dyDescent="0.25">
      <c r="A40" s="57" t="str">
        <f t="shared" si="0"/>
        <v>Bachelor</v>
      </c>
      <c r="B40" s="10" t="s">
        <v>35</v>
      </c>
      <c r="C40" s="55" t="s">
        <v>113</v>
      </c>
      <c r="D40" s="56"/>
      <c r="E40" s="56">
        <v>2</v>
      </c>
      <c r="F40" s="56"/>
      <c r="G40" s="56">
        <v>6</v>
      </c>
      <c r="H40" s="56"/>
      <c r="I40" s="56"/>
      <c r="J40" s="56"/>
      <c r="K40" s="56">
        <v>167</v>
      </c>
      <c r="L40" s="56">
        <v>175</v>
      </c>
    </row>
    <row r="41" spans="1:12" s="1" customFormat="1" ht="19.149999999999999" customHeight="1" x14ac:dyDescent="0.25">
      <c r="A41" s="53" t="str">
        <f t="shared" si="0"/>
        <v>Bachelor</v>
      </c>
      <c r="B41" s="50" t="s">
        <v>38</v>
      </c>
      <c r="C41" s="50" t="s">
        <v>115</v>
      </c>
      <c r="D41" s="54">
        <v>1</v>
      </c>
      <c r="E41" s="54">
        <v>34</v>
      </c>
      <c r="F41" s="54">
        <v>2</v>
      </c>
      <c r="G41" s="54"/>
      <c r="H41" s="54"/>
      <c r="I41" s="54"/>
      <c r="J41" s="54"/>
      <c r="K41" s="54">
        <v>116</v>
      </c>
      <c r="L41" s="52">
        <v>153</v>
      </c>
    </row>
    <row r="42" spans="1:12" s="1" customFormat="1" ht="19.149999999999999" customHeight="1" x14ac:dyDescent="0.25">
      <c r="A42" s="53" t="str">
        <f t="shared" si="0"/>
        <v>Bachelor</v>
      </c>
      <c r="B42" s="50" t="str">
        <f>B41</f>
        <v>B Farmaceutische Wetenschappen</v>
      </c>
      <c r="C42" s="50" t="s">
        <v>116</v>
      </c>
      <c r="D42" s="51"/>
      <c r="E42" s="51"/>
      <c r="F42" s="51">
        <v>1</v>
      </c>
      <c r="G42" s="51"/>
      <c r="H42" s="51"/>
      <c r="I42" s="51"/>
      <c r="J42" s="51"/>
      <c r="K42" s="51">
        <v>1</v>
      </c>
      <c r="L42" s="52">
        <v>2</v>
      </c>
    </row>
    <row r="43" spans="1:12" s="1" customFormat="1" ht="19.149999999999999" customHeight="1" x14ac:dyDescent="0.25">
      <c r="A43" s="53" t="str">
        <f t="shared" si="0"/>
        <v>Bachelor</v>
      </c>
      <c r="B43" s="50" t="str">
        <f>B42</f>
        <v>B Farmaceutische Wetenschappen</v>
      </c>
      <c r="C43" s="50" t="s">
        <v>117</v>
      </c>
      <c r="D43" s="54"/>
      <c r="E43" s="54">
        <v>1</v>
      </c>
      <c r="F43" s="54"/>
      <c r="G43" s="54">
        <v>1</v>
      </c>
      <c r="H43" s="54"/>
      <c r="I43" s="54"/>
      <c r="J43" s="54"/>
      <c r="K43" s="54">
        <v>4</v>
      </c>
      <c r="L43" s="52">
        <v>6</v>
      </c>
    </row>
    <row r="44" spans="1:12" s="1" customFormat="1" ht="19.149999999999999" customHeight="1" x14ac:dyDescent="0.25">
      <c r="A44" s="57" t="str">
        <f t="shared" si="0"/>
        <v>Bachelor</v>
      </c>
      <c r="B44" s="10" t="s">
        <v>38</v>
      </c>
      <c r="C44" s="55" t="s">
        <v>113</v>
      </c>
      <c r="D44" s="56">
        <v>1</v>
      </c>
      <c r="E44" s="56">
        <v>35</v>
      </c>
      <c r="F44" s="56">
        <v>3</v>
      </c>
      <c r="G44" s="56">
        <v>1</v>
      </c>
      <c r="H44" s="56"/>
      <c r="I44" s="56"/>
      <c r="J44" s="56"/>
      <c r="K44" s="56">
        <v>121</v>
      </c>
      <c r="L44" s="56">
        <v>161</v>
      </c>
    </row>
    <row r="45" spans="1:12" s="1" customFormat="1" ht="19.149999999999999" customHeight="1" x14ac:dyDescent="0.25">
      <c r="A45" s="53" t="str">
        <f t="shared" si="0"/>
        <v>Bachelor</v>
      </c>
      <c r="B45" s="50" t="s">
        <v>39</v>
      </c>
      <c r="C45" s="50" t="s">
        <v>115</v>
      </c>
      <c r="D45" s="51"/>
      <c r="E45" s="51">
        <v>2</v>
      </c>
      <c r="F45" s="51">
        <v>1</v>
      </c>
      <c r="G45" s="51"/>
      <c r="H45" s="51"/>
      <c r="I45" s="51"/>
      <c r="J45" s="51"/>
      <c r="K45" s="51">
        <v>88</v>
      </c>
      <c r="L45" s="52">
        <v>91</v>
      </c>
    </row>
    <row r="46" spans="1:12" s="1" customFormat="1" ht="18.649999999999999" customHeight="1" x14ac:dyDescent="0.25">
      <c r="A46" s="53" t="str">
        <f t="shared" si="0"/>
        <v>Bachelor</v>
      </c>
      <c r="B46" s="50" t="str">
        <f>B45</f>
        <v>B Gezondheid en Leven</v>
      </c>
      <c r="C46" s="50" t="s">
        <v>116</v>
      </c>
      <c r="D46" s="54"/>
      <c r="E46" s="54"/>
      <c r="F46" s="54"/>
      <c r="G46" s="54"/>
      <c r="H46" s="54"/>
      <c r="I46" s="54"/>
      <c r="J46" s="54"/>
      <c r="K46" s="54"/>
      <c r="L46" s="52"/>
    </row>
    <row r="47" spans="1:12" s="1" customFormat="1" ht="18.649999999999999" customHeight="1" x14ac:dyDescent="0.25">
      <c r="A47" s="53" t="str">
        <f t="shared" si="0"/>
        <v>Bachelor</v>
      </c>
      <c r="B47" s="50" t="str">
        <f>B46</f>
        <v>B Gezondheid en Leven</v>
      </c>
      <c r="C47" s="50" t="s">
        <v>117</v>
      </c>
      <c r="D47" s="51"/>
      <c r="E47" s="51"/>
      <c r="F47" s="51"/>
      <c r="G47" s="51"/>
      <c r="H47" s="51"/>
      <c r="I47" s="51"/>
      <c r="J47" s="51"/>
      <c r="K47" s="51"/>
      <c r="L47" s="52"/>
    </row>
    <row r="48" spans="1:12" s="1" customFormat="1" ht="19.149999999999999" customHeight="1" x14ac:dyDescent="0.25">
      <c r="A48" s="57" t="str">
        <f t="shared" si="0"/>
        <v>Bachelor</v>
      </c>
      <c r="B48" s="10" t="s">
        <v>39</v>
      </c>
      <c r="C48" s="55" t="s">
        <v>113</v>
      </c>
      <c r="D48" s="56"/>
      <c r="E48" s="56">
        <v>2</v>
      </c>
      <c r="F48" s="56">
        <v>1</v>
      </c>
      <c r="G48" s="56"/>
      <c r="H48" s="56"/>
      <c r="I48" s="56"/>
      <c r="J48" s="56"/>
      <c r="K48" s="56">
        <v>88</v>
      </c>
      <c r="L48" s="56">
        <v>91</v>
      </c>
    </row>
    <row r="49" spans="1:12" s="1" customFormat="1" ht="19.149999999999999" customHeight="1" x14ac:dyDescent="0.25">
      <c r="A49" s="53" t="str">
        <f t="shared" si="0"/>
        <v>Bachelor</v>
      </c>
      <c r="B49" s="50" t="s">
        <v>40</v>
      </c>
      <c r="C49" s="50" t="s">
        <v>115</v>
      </c>
      <c r="D49" s="54">
        <v>50</v>
      </c>
      <c r="E49" s="54">
        <v>51</v>
      </c>
      <c r="F49" s="54">
        <v>6</v>
      </c>
      <c r="G49" s="54"/>
      <c r="H49" s="54"/>
      <c r="I49" s="54"/>
      <c r="J49" s="54"/>
      <c r="K49" s="54">
        <v>175</v>
      </c>
      <c r="L49" s="52">
        <v>282</v>
      </c>
    </row>
    <row r="50" spans="1:12" s="1" customFormat="1" ht="19.149999999999999" customHeight="1" x14ac:dyDescent="0.25">
      <c r="A50" s="53" t="str">
        <f t="shared" si="0"/>
        <v>Bachelor</v>
      </c>
      <c r="B50" s="50" t="str">
        <f>B49</f>
        <v>B Gezondheidswetenschappen</v>
      </c>
      <c r="C50" s="50" t="s">
        <v>116</v>
      </c>
      <c r="D50" s="51">
        <v>1</v>
      </c>
      <c r="E50" s="51">
        <v>1</v>
      </c>
      <c r="F50" s="51"/>
      <c r="G50" s="51"/>
      <c r="H50" s="51"/>
      <c r="I50" s="51"/>
      <c r="J50" s="51"/>
      <c r="K50" s="51">
        <v>2</v>
      </c>
      <c r="L50" s="52">
        <v>4</v>
      </c>
    </row>
    <row r="51" spans="1:12" s="1" customFormat="1" ht="19.149999999999999" customHeight="1" x14ac:dyDescent="0.25">
      <c r="A51" s="53" t="str">
        <f t="shared" si="0"/>
        <v>Bachelor</v>
      </c>
      <c r="B51" s="50" t="str">
        <f>B50</f>
        <v>B Gezondheidswetenschappen</v>
      </c>
      <c r="C51" s="50" t="s">
        <v>117</v>
      </c>
      <c r="D51" s="54"/>
      <c r="E51" s="54"/>
      <c r="F51" s="54"/>
      <c r="G51" s="54">
        <v>2</v>
      </c>
      <c r="H51" s="54"/>
      <c r="I51" s="54"/>
      <c r="J51" s="54"/>
      <c r="K51" s="54">
        <v>1</v>
      </c>
      <c r="L51" s="52">
        <v>3</v>
      </c>
    </row>
    <row r="52" spans="1:12" s="1" customFormat="1" ht="19.149999999999999" customHeight="1" x14ac:dyDescent="0.25">
      <c r="A52" s="57" t="str">
        <f t="shared" si="0"/>
        <v>Bachelor</v>
      </c>
      <c r="B52" s="10" t="s">
        <v>40</v>
      </c>
      <c r="C52" s="55" t="s">
        <v>113</v>
      </c>
      <c r="D52" s="56">
        <v>51</v>
      </c>
      <c r="E52" s="56">
        <v>52</v>
      </c>
      <c r="F52" s="56">
        <v>6</v>
      </c>
      <c r="G52" s="56">
        <v>2</v>
      </c>
      <c r="H52" s="56"/>
      <c r="I52" s="56"/>
      <c r="J52" s="56"/>
      <c r="K52" s="56">
        <v>178</v>
      </c>
      <c r="L52" s="56">
        <v>289</v>
      </c>
    </row>
    <row r="53" spans="1:12" s="1" customFormat="1" ht="19.149999999999999" customHeight="1" x14ac:dyDescent="0.25">
      <c r="A53" s="53" t="str">
        <f t="shared" si="0"/>
        <v>Bachelor</v>
      </c>
      <c r="B53" s="50" t="s">
        <v>41</v>
      </c>
      <c r="C53" s="50" t="s">
        <v>115</v>
      </c>
      <c r="D53" s="51">
        <v>7</v>
      </c>
      <c r="E53" s="51">
        <v>6</v>
      </c>
      <c r="F53" s="51">
        <v>4</v>
      </c>
      <c r="G53" s="51">
        <v>3</v>
      </c>
      <c r="H53" s="51"/>
      <c r="I53" s="51"/>
      <c r="J53" s="51"/>
      <c r="K53" s="51">
        <v>17</v>
      </c>
      <c r="L53" s="52">
        <v>37</v>
      </c>
    </row>
    <row r="54" spans="1:12" s="1" customFormat="1" ht="19.149999999999999" customHeight="1" x14ac:dyDescent="0.25">
      <c r="A54" s="53" t="str">
        <f t="shared" si="0"/>
        <v>Bachelor</v>
      </c>
      <c r="B54" s="50" t="str">
        <f>B53</f>
        <v>B Mathematics</v>
      </c>
      <c r="C54" s="50" t="s">
        <v>116</v>
      </c>
      <c r="D54" s="54">
        <v>1</v>
      </c>
      <c r="E54" s="54"/>
      <c r="F54" s="54">
        <v>9</v>
      </c>
      <c r="G54" s="54">
        <v>36</v>
      </c>
      <c r="H54" s="54">
        <v>1</v>
      </c>
      <c r="I54" s="54"/>
      <c r="J54" s="54"/>
      <c r="K54" s="54">
        <v>24</v>
      </c>
      <c r="L54" s="52">
        <v>71</v>
      </c>
    </row>
    <row r="55" spans="1:12" s="1" customFormat="1" ht="19.149999999999999" customHeight="1" x14ac:dyDescent="0.25">
      <c r="A55" s="53" t="str">
        <f t="shared" si="0"/>
        <v>Bachelor</v>
      </c>
      <c r="B55" s="50" t="str">
        <f>B54</f>
        <v>B Mathematics</v>
      </c>
      <c r="C55" s="50" t="s">
        <v>117</v>
      </c>
      <c r="D55" s="51">
        <v>2</v>
      </c>
      <c r="E55" s="51">
        <v>1</v>
      </c>
      <c r="F55" s="51">
        <v>7</v>
      </c>
      <c r="G55" s="51">
        <v>18</v>
      </c>
      <c r="H55" s="51">
        <v>1</v>
      </c>
      <c r="I55" s="51"/>
      <c r="J55" s="51"/>
      <c r="K55" s="51">
        <v>6</v>
      </c>
      <c r="L55" s="52">
        <v>35</v>
      </c>
    </row>
    <row r="56" spans="1:12" s="1" customFormat="1" ht="19.149999999999999" customHeight="1" x14ac:dyDescent="0.25">
      <c r="A56" s="57" t="str">
        <f t="shared" si="0"/>
        <v>Bachelor</v>
      </c>
      <c r="B56" s="10" t="s">
        <v>41</v>
      </c>
      <c r="C56" s="55" t="s">
        <v>113</v>
      </c>
      <c r="D56" s="56">
        <v>10</v>
      </c>
      <c r="E56" s="56">
        <v>7</v>
      </c>
      <c r="F56" s="56">
        <v>20</v>
      </c>
      <c r="G56" s="56">
        <v>57</v>
      </c>
      <c r="H56" s="56">
        <v>2</v>
      </c>
      <c r="I56" s="56"/>
      <c r="J56" s="56"/>
      <c r="K56" s="56">
        <v>47</v>
      </c>
      <c r="L56" s="56">
        <v>143</v>
      </c>
    </row>
    <row r="57" spans="1:12" s="1" customFormat="1" ht="19.149999999999999" customHeight="1" x14ac:dyDescent="0.25">
      <c r="A57" s="53" t="str">
        <f t="shared" si="0"/>
        <v>Bachelor</v>
      </c>
      <c r="B57" s="50" t="s">
        <v>42</v>
      </c>
      <c r="C57" s="50" t="s">
        <v>115</v>
      </c>
      <c r="D57" s="54">
        <v>12</v>
      </c>
      <c r="E57" s="54">
        <v>26</v>
      </c>
      <c r="F57" s="54">
        <v>5</v>
      </c>
      <c r="G57" s="54"/>
      <c r="H57" s="54"/>
      <c r="I57" s="54"/>
      <c r="J57" s="54"/>
      <c r="K57" s="54">
        <v>85</v>
      </c>
      <c r="L57" s="52">
        <v>128</v>
      </c>
    </row>
    <row r="58" spans="1:12" s="1" customFormat="1" ht="19.149999999999999" customHeight="1" x14ac:dyDescent="0.25">
      <c r="A58" s="53" t="str">
        <f t="shared" si="0"/>
        <v>Bachelor</v>
      </c>
      <c r="B58" s="50" t="str">
        <f>B57</f>
        <v>B Medische Natuurwetenschappen</v>
      </c>
      <c r="C58" s="50" t="s">
        <v>116</v>
      </c>
      <c r="D58" s="51"/>
      <c r="E58" s="51"/>
      <c r="F58" s="51"/>
      <c r="G58" s="51"/>
      <c r="H58" s="51"/>
      <c r="I58" s="51"/>
      <c r="J58" s="51"/>
      <c r="K58" s="51">
        <v>1</v>
      </c>
      <c r="L58" s="52">
        <v>1</v>
      </c>
    </row>
    <row r="59" spans="1:12" s="1" customFormat="1" ht="19.149999999999999" customHeight="1" x14ac:dyDescent="0.25">
      <c r="A59" s="53" t="str">
        <f t="shared" si="0"/>
        <v>Bachelor</v>
      </c>
      <c r="B59" s="50" t="str">
        <f>B58</f>
        <v>B Medische Natuurwetenschappen</v>
      </c>
      <c r="C59" s="50" t="s">
        <v>117</v>
      </c>
      <c r="D59" s="54"/>
      <c r="E59" s="54">
        <v>3</v>
      </c>
      <c r="F59" s="54">
        <v>1</v>
      </c>
      <c r="G59" s="54">
        <v>1</v>
      </c>
      <c r="H59" s="54"/>
      <c r="I59" s="54"/>
      <c r="J59" s="54"/>
      <c r="K59" s="54">
        <v>7</v>
      </c>
      <c r="L59" s="52">
        <v>12</v>
      </c>
    </row>
    <row r="60" spans="1:12" s="1" customFormat="1" ht="19.149999999999999" customHeight="1" x14ac:dyDescent="0.25">
      <c r="A60" s="57" t="str">
        <f t="shared" si="0"/>
        <v>Bachelor</v>
      </c>
      <c r="B60" s="10" t="s">
        <v>42</v>
      </c>
      <c r="C60" s="55" t="s">
        <v>113</v>
      </c>
      <c r="D60" s="56">
        <v>12</v>
      </c>
      <c r="E60" s="56">
        <v>29</v>
      </c>
      <c r="F60" s="56">
        <v>6</v>
      </c>
      <c r="G60" s="56">
        <v>1</v>
      </c>
      <c r="H60" s="56"/>
      <c r="I60" s="56"/>
      <c r="J60" s="56"/>
      <c r="K60" s="56">
        <v>93</v>
      </c>
      <c r="L60" s="56">
        <v>141</v>
      </c>
    </row>
    <row r="61" spans="1:12" s="1" customFormat="1" ht="19.149999999999999" customHeight="1" x14ac:dyDescent="0.25">
      <c r="A61" s="53" t="str">
        <f t="shared" si="0"/>
        <v>Bachelor</v>
      </c>
      <c r="B61" s="50" t="s">
        <v>43</v>
      </c>
      <c r="C61" s="50" t="s">
        <v>115</v>
      </c>
      <c r="D61" s="51"/>
      <c r="E61" s="51"/>
      <c r="F61" s="51"/>
      <c r="G61" s="51"/>
      <c r="H61" s="51"/>
      <c r="I61" s="51"/>
      <c r="J61" s="51"/>
      <c r="K61" s="51">
        <v>125</v>
      </c>
      <c r="L61" s="52">
        <v>125</v>
      </c>
    </row>
    <row r="62" spans="1:12" s="1" customFormat="1" ht="19.149999999999999" customHeight="1" x14ac:dyDescent="0.25">
      <c r="A62" s="53" t="str">
        <f t="shared" si="0"/>
        <v>Bachelor</v>
      </c>
      <c r="B62" s="50" t="str">
        <f>B61</f>
        <v>B Natuur- en Sterrenkunde (joint degree)</v>
      </c>
      <c r="C62" s="50" t="s">
        <v>116</v>
      </c>
      <c r="D62" s="54"/>
      <c r="E62" s="54"/>
      <c r="F62" s="54"/>
      <c r="G62" s="54"/>
      <c r="H62" s="54"/>
      <c r="I62" s="54"/>
      <c r="J62" s="54"/>
      <c r="K62" s="54">
        <v>5</v>
      </c>
      <c r="L62" s="52">
        <v>5</v>
      </c>
    </row>
    <row r="63" spans="1:12" s="1" customFormat="1" ht="19.149999999999999" customHeight="1" x14ac:dyDescent="0.25">
      <c r="A63" s="53" t="str">
        <f t="shared" si="0"/>
        <v>Bachelor</v>
      </c>
      <c r="B63" s="50" t="str">
        <f>B62</f>
        <v>B Natuur- en Sterrenkunde (joint degree)</v>
      </c>
      <c r="C63" s="50" t="s">
        <v>117</v>
      </c>
      <c r="D63" s="51"/>
      <c r="E63" s="51"/>
      <c r="F63" s="51"/>
      <c r="G63" s="51"/>
      <c r="H63" s="51"/>
      <c r="I63" s="51"/>
      <c r="J63" s="51"/>
      <c r="K63" s="51">
        <v>3</v>
      </c>
      <c r="L63" s="52">
        <v>3</v>
      </c>
    </row>
    <row r="64" spans="1:12" s="1" customFormat="1" ht="19.149999999999999" customHeight="1" x14ac:dyDescent="0.25">
      <c r="A64" s="57" t="str">
        <f t="shared" si="0"/>
        <v>Bachelor</v>
      </c>
      <c r="B64" s="10" t="s">
        <v>43</v>
      </c>
      <c r="C64" s="55" t="s">
        <v>113</v>
      </c>
      <c r="D64" s="56"/>
      <c r="E64" s="56"/>
      <c r="F64" s="56"/>
      <c r="G64" s="56"/>
      <c r="H64" s="56"/>
      <c r="I64" s="56"/>
      <c r="J64" s="56"/>
      <c r="K64" s="56">
        <v>133</v>
      </c>
      <c r="L64" s="56">
        <v>133</v>
      </c>
    </row>
    <row r="65" spans="1:12" s="1" customFormat="1" ht="19.149999999999999" customHeight="1" x14ac:dyDescent="0.25">
      <c r="A65" s="53" t="str">
        <f t="shared" si="0"/>
        <v>Bachelor</v>
      </c>
      <c r="B65" s="50" t="s">
        <v>46</v>
      </c>
      <c r="C65" s="50" t="s">
        <v>115</v>
      </c>
      <c r="D65" s="54"/>
      <c r="E65" s="54"/>
      <c r="F65" s="54"/>
      <c r="G65" s="54"/>
      <c r="H65" s="54"/>
      <c r="I65" s="54"/>
      <c r="J65" s="54"/>
      <c r="K65" s="54">
        <v>40</v>
      </c>
      <c r="L65" s="52">
        <v>40</v>
      </c>
    </row>
    <row r="66" spans="1:12" s="1" customFormat="1" ht="19.149999999999999" customHeight="1" x14ac:dyDescent="0.25">
      <c r="A66" s="53" t="str">
        <f t="shared" si="0"/>
        <v>Bachelor</v>
      </c>
      <c r="B66" s="50" t="str">
        <f>B65</f>
        <v>B Scheikunde (joint degree)</v>
      </c>
      <c r="C66" s="50" t="s">
        <v>116</v>
      </c>
      <c r="D66" s="51"/>
      <c r="E66" s="51"/>
      <c r="F66" s="51"/>
      <c r="G66" s="51"/>
      <c r="H66" s="51"/>
      <c r="I66" s="51"/>
      <c r="J66" s="51"/>
      <c r="K66" s="51">
        <v>3</v>
      </c>
      <c r="L66" s="52">
        <v>3</v>
      </c>
    </row>
    <row r="67" spans="1:12" s="1" customFormat="1" ht="19.149999999999999" customHeight="1" x14ac:dyDescent="0.25">
      <c r="A67" s="53" t="str">
        <f t="shared" si="0"/>
        <v>Bachelor</v>
      </c>
      <c r="B67" s="50" t="str">
        <f>B66</f>
        <v>B Scheikunde (joint degree)</v>
      </c>
      <c r="C67" s="50" t="s">
        <v>117</v>
      </c>
      <c r="D67" s="54"/>
      <c r="E67" s="54"/>
      <c r="F67" s="54"/>
      <c r="G67" s="54"/>
      <c r="H67" s="54"/>
      <c r="I67" s="54"/>
      <c r="J67" s="54"/>
      <c r="K67" s="54">
        <v>1</v>
      </c>
      <c r="L67" s="52">
        <v>1</v>
      </c>
    </row>
    <row r="68" spans="1:12" s="1" customFormat="1" ht="19.149999999999999" customHeight="1" x14ac:dyDescent="0.25">
      <c r="A68" s="57" t="str">
        <f t="shared" si="0"/>
        <v>Bachelor</v>
      </c>
      <c r="B68" s="10" t="s">
        <v>46</v>
      </c>
      <c r="C68" s="55" t="s">
        <v>113</v>
      </c>
      <c r="D68" s="56"/>
      <c r="E68" s="56"/>
      <c r="F68" s="56"/>
      <c r="G68" s="56"/>
      <c r="H68" s="56"/>
      <c r="I68" s="56"/>
      <c r="J68" s="56"/>
      <c r="K68" s="56">
        <v>44</v>
      </c>
      <c r="L68" s="56">
        <v>44</v>
      </c>
    </row>
    <row r="69" spans="1:12" s="1" customFormat="1" ht="19.149999999999999" customHeight="1" x14ac:dyDescent="0.25">
      <c r="A69" s="53" t="str">
        <f t="shared" si="0"/>
        <v>Bachelor</v>
      </c>
      <c r="B69" s="50" t="s">
        <v>48</v>
      </c>
      <c r="C69" s="50" t="s">
        <v>115</v>
      </c>
      <c r="D69" s="51">
        <v>8</v>
      </c>
      <c r="E69" s="51">
        <v>15</v>
      </c>
      <c r="F69" s="51">
        <v>6</v>
      </c>
      <c r="G69" s="51"/>
      <c r="H69" s="51"/>
      <c r="I69" s="51"/>
      <c r="J69" s="51"/>
      <c r="K69" s="51">
        <v>49</v>
      </c>
      <c r="L69" s="52">
        <v>78</v>
      </c>
    </row>
    <row r="70" spans="1:12" s="1" customFormat="1" ht="18.649999999999999" customHeight="1" x14ac:dyDescent="0.25">
      <c r="A70" s="53" t="str">
        <f t="shared" si="0"/>
        <v>Bachelor</v>
      </c>
      <c r="B70" s="50" t="str">
        <f>B69</f>
        <v>B Science, Business &amp; Innovation</v>
      </c>
      <c r="C70" s="50" t="s">
        <v>116</v>
      </c>
      <c r="D70" s="54"/>
      <c r="E70" s="54"/>
      <c r="F70" s="54"/>
      <c r="G70" s="54"/>
      <c r="H70" s="54"/>
      <c r="I70" s="54"/>
      <c r="J70" s="54"/>
      <c r="K70" s="54"/>
      <c r="L70" s="52"/>
    </row>
    <row r="71" spans="1:12" s="1" customFormat="1" ht="19.149999999999999" customHeight="1" x14ac:dyDescent="0.25">
      <c r="A71" s="53" t="str">
        <f t="shared" si="0"/>
        <v>Bachelor</v>
      </c>
      <c r="B71" s="50" t="str">
        <f>B70</f>
        <v>B Science, Business &amp; Innovation</v>
      </c>
      <c r="C71" s="50" t="s">
        <v>117</v>
      </c>
      <c r="D71" s="51"/>
      <c r="E71" s="51"/>
      <c r="F71" s="51"/>
      <c r="G71" s="51"/>
      <c r="H71" s="51"/>
      <c r="I71" s="51"/>
      <c r="J71" s="51"/>
      <c r="K71" s="51">
        <v>2</v>
      </c>
      <c r="L71" s="52">
        <v>2</v>
      </c>
    </row>
    <row r="72" spans="1:12" s="1" customFormat="1" ht="19.149999999999999" customHeight="1" x14ac:dyDescent="0.25">
      <c r="A72" s="57" t="str">
        <f t="shared" si="0"/>
        <v>Bachelor</v>
      </c>
      <c r="B72" s="10" t="s">
        <v>48</v>
      </c>
      <c r="C72" s="55" t="s">
        <v>113</v>
      </c>
      <c r="D72" s="56">
        <v>8</v>
      </c>
      <c r="E72" s="56">
        <v>15</v>
      </c>
      <c r="F72" s="56">
        <v>6</v>
      </c>
      <c r="G72" s="56"/>
      <c r="H72" s="56"/>
      <c r="I72" s="56"/>
      <c r="J72" s="56"/>
      <c r="K72" s="56">
        <v>51</v>
      </c>
      <c r="L72" s="56">
        <v>80</v>
      </c>
    </row>
    <row r="73" spans="1:12" s="1" customFormat="1" ht="19.149999999999999" customHeight="1" x14ac:dyDescent="0.25">
      <c r="A73" s="53" t="str">
        <f t="shared" si="0"/>
        <v>Master</v>
      </c>
      <c r="B73" s="50" t="s">
        <v>51</v>
      </c>
      <c r="C73" s="50" t="s">
        <v>115</v>
      </c>
      <c r="D73" s="54">
        <v>2</v>
      </c>
      <c r="E73" s="54"/>
      <c r="F73" s="54"/>
      <c r="G73" s="54">
        <v>48</v>
      </c>
      <c r="H73" s="54">
        <v>19</v>
      </c>
      <c r="I73" s="54"/>
      <c r="J73" s="54"/>
      <c r="K73" s="54">
        <v>70</v>
      </c>
      <c r="L73" s="52">
        <v>139</v>
      </c>
    </row>
    <row r="74" spans="1:12" s="1" customFormat="1" ht="19.149999999999999" customHeight="1" x14ac:dyDescent="0.25">
      <c r="A74" s="53" t="str">
        <f t="shared" si="0"/>
        <v>Master</v>
      </c>
      <c r="B74" s="50" t="str">
        <f>B73</f>
        <v>M Artificial Intelligence</v>
      </c>
      <c r="C74" s="50" t="s">
        <v>116</v>
      </c>
      <c r="D74" s="51">
        <v>3</v>
      </c>
      <c r="E74" s="51"/>
      <c r="F74" s="51"/>
      <c r="G74" s="51">
        <v>52</v>
      </c>
      <c r="H74" s="51">
        <v>11</v>
      </c>
      <c r="I74" s="51"/>
      <c r="J74" s="51"/>
      <c r="K74" s="51">
        <v>41</v>
      </c>
      <c r="L74" s="52">
        <v>107</v>
      </c>
    </row>
    <row r="75" spans="1:12" s="1" customFormat="1" ht="19.149999999999999" customHeight="1" x14ac:dyDescent="0.25">
      <c r="A75" s="53" t="str">
        <f t="shared" si="0"/>
        <v>Master</v>
      </c>
      <c r="B75" s="50" t="str">
        <f>B74</f>
        <v>M Artificial Intelligence</v>
      </c>
      <c r="C75" s="50" t="s">
        <v>117</v>
      </c>
      <c r="D75" s="54">
        <v>5</v>
      </c>
      <c r="E75" s="54">
        <v>2</v>
      </c>
      <c r="F75" s="54"/>
      <c r="G75" s="54">
        <v>51</v>
      </c>
      <c r="H75" s="54">
        <v>4</v>
      </c>
      <c r="I75" s="54"/>
      <c r="J75" s="54">
        <v>2</v>
      </c>
      <c r="K75" s="54">
        <v>33</v>
      </c>
      <c r="L75" s="52">
        <v>97</v>
      </c>
    </row>
    <row r="76" spans="1:12" s="1" customFormat="1" ht="19.149999999999999" customHeight="1" x14ac:dyDescent="0.25">
      <c r="A76" s="57" t="str">
        <f t="shared" si="0"/>
        <v>Master</v>
      </c>
      <c r="B76" s="10" t="s">
        <v>51</v>
      </c>
      <c r="C76" s="55" t="s">
        <v>113</v>
      </c>
      <c r="D76" s="56">
        <v>10</v>
      </c>
      <c r="E76" s="56">
        <v>2</v>
      </c>
      <c r="F76" s="56"/>
      <c r="G76" s="56">
        <v>151</v>
      </c>
      <c r="H76" s="56">
        <v>34</v>
      </c>
      <c r="I76" s="56"/>
      <c r="J76" s="56">
        <v>2</v>
      </c>
      <c r="K76" s="56">
        <v>144</v>
      </c>
      <c r="L76" s="56">
        <v>343</v>
      </c>
    </row>
    <row r="77" spans="1:12" s="1" customFormat="1" ht="19.149999999999999" customHeight="1" x14ac:dyDescent="0.25">
      <c r="A77" s="53" t="str">
        <f t="shared" ref="A77:A140" si="1">IF(LEFT(B77,1)="B","Bachelor",IF(LEFT(B77,1)="M","Master",IF(LEFT(B77,1)="P","Premaster")))</f>
        <v>Master</v>
      </c>
      <c r="B77" s="50" t="s">
        <v>52</v>
      </c>
      <c r="C77" s="50" t="s">
        <v>115</v>
      </c>
      <c r="D77" s="51"/>
      <c r="E77" s="51"/>
      <c r="F77" s="51"/>
      <c r="G77" s="51">
        <v>12</v>
      </c>
      <c r="H77" s="51">
        <v>1</v>
      </c>
      <c r="I77" s="51"/>
      <c r="J77" s="51"/>
      <c r="K77" s="51">
        <v>28</v>
      </c>
      <c r="L77" s="52">
        <v>41</v>
      </c>
    </row>
    <row r="78" spans="1:12" s="1" customFormat="1" ht="19.149999999999999" customHeight="1" x14ac:dyDescent="0.25">
      <c r="A78" s="53" t="str">
        <f t="shared" si="1"/>
        <v>Master</v>
      </c>
      <c r="B78" s="50" t="str">
        <f>B77</f>
        <v>M Bioinformatics and Systems Biology (jd</v>
      </c>
      <c r="C78" s="50" t="s">
        <v>116</v>
      </c>
      <c r="D78" s="54"/>
      <c r="E78" s="54"/>
      <c r="F78" s="54"/>
      <c r="G78" s="54">
        <v>18</v>
      </c>
      <c r="H78" s="54">
        <v>2</v>
      </c>
      <c r="I78" s="54"/>
      <c r="J78" s="54">
        <v>2</v>
      </c>
      <c r="K78" s="54">
        <v>16</v>
      </c>
      <c r="L78" s="52">
        <v>38</v>
      </c>
    </row>
    <row r="79" spans="1:12" s="1" customFormat="1" ht="19.149999999999999" customHeight="1" x14ac:dyDescent="0.25">
      <c r="A79" s="53" t="str">
        <f t="shared" si="1"/>
        <v>Master</v>
      </c>
      <c r="B79" s="50" t="str">
        <f>B78</f>
        <v>M Bioinformatics and Systems Biology (jd</v>
      </c>
      <c r="C79" s="50" t="s">
        <v>117</v>
      </c>
      <c r="D79" s="51">
        <v>4</v>
      </c>
      <c r="E79" s="51"/>
      <c r="F79" s="51"/>
      <c r="G79" s="51">
        <v>64</v>
      </c>
      <c r="H79" s="51"/>
      <c r="I79" s="51"/>
      <c r="J79" s="51">
        <v>3</v>
      </c>
      <c r="K79" s="51">
        <v>15</v>
      </c>
      <c r="L79" s="52">
        <v>86</v>
      </c>
    </row>
    <row r="80" spans="1:12" s="1" customFormat="1" ht="19.149999999999999" customHeight="1" x14ac:dyDescent="0.25">
      <c r="A80" s="57" t="str">
        <f t="shared" si="1"/>
        <v>Master</v>
      </c>
      <c r="B80" s="10" t="s">
        <v>52</v>
      </c>
      <c r="C80" s="55" t="s">
        <v>113</v>
      </c>
      <c r="D80" s="56">
        <v>4</v>
      </c>
      <c r="E80" s="56"/>
      <c r="F80" s="56"/>
      <c r="G80" s="56">
        <v>94</v>
      </c>
      <c r="H80" s="56">
        <v>3</v>
      </c>
      <c r="I80" s="56"/>
      <c r="J80" s="56">
        <v>5</v>
      </c>
      <c r="K80" s="56">
        <v>59</v>
      </c>
      <c r="L80" s="56">
        <v>165</v>
      </c>
    </row>
    <row r="81" spans="1:12" s="1" customFormat="1" ht="19.149999999999999" customHeight="1" x14ac:dyDescent="0.25">
      <c r="A81" s="53" t="str">
        <f t="shared" si="1"/>
        <v>Master</v>
      </c>
      <c r="B81" s="50" t="s">
        <v>54</v>
      </c>
      <c r="C81" s="50" t="s">
        <v>115</v>
      </c>
      <c r="D81" s="54">
        <v>5</v>
      </c>
      <c r="E81" s="54"/>
      <c r="F81" s="54"/>
      <c r="G81" s="54">
        <v>17</v>
      </c>
      <c r="H81" s="54">
        <v>6</v>
      </c>
      <c r="I81" s="54"/>
      <c r="J81" s="54"/>
      <c r="K81" s="54">
        <v>55</v>
      </c>
      <c r="L81" s="52">
        <v>83</v>
      </c>
    </row>
    <row r="82" spans="1:12" s="1" customFormat="1" ht="19.149999999999999" customHeight="1" x14ac:dyDescent="0.25">
      <c r="A82" s="53" t="str">
        <f t="shared" si="1"/>
        <v>Master</v>
      </c>
      <c r="B82" s="50" t="str">
        <f>B81</f>
        <v>M Biomedical Sciences</v>
      </c>
      <c r="C82" s="50" t="s">
        <v>116</v>
      </c>
      <c r="D82" s="51"/>
      <c r="E82" s="51"/>
      <c r="F82" s="51"/>
      <c r="G82" s="51">
        <v>2</v>
      </c>
      <c r="H82" s="51">
        <v>1</v>
      </c>
      <c r="I82" s="51"/>
      <c r="J82" s="51"/>
      <c r="K82" s="51">
        <v>2</v>
      </c>
      <c r="L82" s="52">
        <v>5</v>
      </c>
    </row>
    <row r="83" spans="1:12" s="1" customFormat="1" ht="19.149999999999999" customHeight="1" x14ac:dyDescent="0.25">
      <c r="A83" s="53" t="str">
        <f t="shared" si="1"/>
        <v>Master</v>
      </c>
      <c r="B83" s="50" t="str">
        <f>B82</f>
        <v>M Biomedical Sciences</v>
      </c>
      <c r="C83" s="50" t="s">
        <v>117</v>
      </c>
      <c r="D83" s="54">
        <v>4</v>
      </c>
      <c r="E83" s="54"/>
      <c r="F83" s="54"/>
      <c r="G83" s="54">
        <v>5</v>
      </c>
      <c r="H83" s="54">
        <v>1</v>
      </c>
      <c r="I83" s="54"/>
      <c r="J83" s="54"/>
      <c r="K83" s="54">
        <v>2</v>
      </c>
      <c r="L83" s="52">
        <v>12</v>
      </c>
    </row>
    <row r="84" spans="1:12" s="1" customFormat="1" ht="19.149999999999999" customHeight="1" x14ac:dyDescent="0.25">
      <c r="A84" s="57" t="str">
        <f t="shared" si="1"/>
        <v>Master</v>
      </c>
      <c r="B84" s="10" t="s">
        <v>54</v>
      </c>
      <c r="C84" s="55" t="s">
        <v>113</v>
      </c>
      <c r="D84" s="56">
        <v>9</v>
      </c>
      <c r="E84" s="56"/>
      <c r="F84" s="56"/>
      <c r="G84" s="56">
        <v>24</v>
      </c>
      <c r="H84" s="56">
        <v>8</v>
      </c>
      <c r="I84" s="56"/>
      <c r="J84" s="56"/>
      <c r="K84" s="56">
        <v>59</v>
      </c>
      <c r="L84" s="56">
        <v>100</v>
      </c>
    </row>
    <row r="85" spans="1:12" s="1" customFormat="1" ht="19.149999999999999" customHeight="1" x14ac:dyDescent="0.25">
      <c r="A85" s="53" t="str">
        <f t="shared" si="1"/>
        <v>Master</v>
      </c>
      <c r="B85" s="50" t="s">
        <v>55</v>
      </c>
      <c r="C85" s="50" t="s">
        <v>115</v>
      </c>
      <c r="D85" s="51">
        <v>5</v>
      </c>
      <c r="E85" s="51"/>
      <c r="F85" s="51"/>
      <c r="G85" s="51">
        <v>8</v>
      </c>
      <c r="H85" s="51">
        <v>4</v>
      </c>
      <c r="I85" s="51"/>
      <c r="J85" s="51"/>
      <c r="K85" s="51">
        <v>32</v>
      </c>
      <c r="L85" s="52">
        <v>49</v>
      </c>
    </row>
    <row r="86" spans="1:12" s="1" customFormat="1" ht="19.149999999999999" customHeight="1" x14ac:dyDescent="0.25">
      <c r="A86" s="53" t="str">
        <f t="shared" si="1"/>
        <v>Master</v>
      </c>
      <c r="B86" s="50" t="str">
        <f>B85</f>
        <v>M Biomedical Technology and Physics</v>
      </c>
      <c r="C86" s="50" t="s">
        <v>116</v>
      </c>
      <c r="D86" s="54"/>
      <c r="E86" s="54"/>
      <c r="F86" s="54"/>
      <c r="G86" s="54">
        <v>3</v>
      </c>
      <c r="H86" s="54">
        <v>1</v>
      </c>
      <c r="I86" s="54"/>
      <c r="J86" s="54"/>
      <c r="K86" s="54">
        <v>2</v>
      </c>
      <c r="L86" s="52">
        <v>6</v>
      </c>
    </row>
    <row r="87" spans="1:12" s="1" customFormat="1" ht="19.149999999999999" customHeight="1" x14ac:dyDescent="0.25">
      <c r="A87" s="53" t="str">
        <f t="shared" si="1"/>
        <v>Master</v>
      </c>
      <c r="B87" s="50" t="str">
        <f>B86</f>
        <v>M Biomedical Technology and Physics</v>
      </c>
      <c r="C87" s="50" t="s">
        <v>117</v>
      </c>
      <c r="D87" s="51">
        <v>1</v>
      </c>
      <c r="E87" s="51"/>
      <c r="F87" s="51"/>
      <c r="G87" s="51"/>
      <c r="H87" s="51">
        <v>1</v>
      </c>
      <c r="I87" s="51"/>
      <c r="J87" s="51"/>
      <c r="K87" s="51">
        <v>2</v>
      </c>
      <c r="L87" s="52">
        <v>4</v>
      </c>
    </row>
    <row r="88" spans="1:12" s="1" customFormat="1" ht="19.149999999999999" customHeight="1" x14ac:dyDescent="0.25">
      <c r="A88" s="57" t="str">
        <f t="shared" si="1"/>
        <v>Master</v>
      </c>
      <c r="B88" s="10" t="s">
        <v>55</v>
      </c>
      <c r="C88" s="55" t="s">
        <v>113</v>
      </c>
      <c r="D88" s="56">
        <v>6</v>
      </c>
      <c r="E88" s="56"/>
      <c r="F88" s="56"/>
      <c r="G88" s="56">
        <v>11</v>
      </c>
      <c r="H88" s="56">
        <v>6</v>
      </c>
      <c r="I88" s="56"/>
      <c r="J88" s="56"/>
      <c r="K88" s="56">
        <v>36</v>
      </c>
      <c r="L88" s="56">
        <v>59</v>
      </c>
    </row>
    <row r="89" spans="1:12" s="1" customFormat="1" ht="19.149999999999999" customHeight="1" x14ac:dyDescent="0.25">
      <c r="A89" s="53" t="str">
        <f t="shared" si="1"/>
        <v>Master</v>
      </c>
      <c r="B89" s="50" t="s">
        <v>56</v>
      </c>
      <c r="C89" s="50" t="s">
        <v>115</v>
      </c>
      <c r="D89" s="54">
        <v>1</v>
      </c>
      <c r="E89" s="54"/>
      <c r="F89" s="54"/>
      <c r="G89" s="54">
        <v>5</v>
      </c>
      <c r="H89" s="54">
        <v>2</v>
      </c>
      <c r="I89" s="54"/>
      <c r="J89" s="54"/>
      <c r="K89" s="54">
        <v>15</v>
      </c>
      <c r="L89" s="52">
        <v>23</v>
      </c>
    </row>
    <row r="90" spans="1:12" s="1" customFormat="1" ht="19.149999999999999" customHeight="1" x14ac:dyDescent="0.25">
      <c r="A90" s="53" t="str">
        <f t="shared" si="1"/>
        <v>Master</v>
      </c>
      <c r="B90" s="50" t="str">
        <f>B89</f>
        <v>M Biomolecular Sciences</v>
      </c>
      <c r="C90" s="50" t="s">
        <v>116</v>
      </c>
      <c r="D90" s="51"/>
      <c r="E90" s="51"/>
      <c r="F90" s="51"/>
      <c r="G90" s="51">
        <v>5</v>
      </c>
      <c r="H90" s="51">
        <v>1</v>
      </c>
      <c r="I90" s="51"/>
      <c r="J90" s="51">
        <v>2</v>
      </c>
      <c r="K90" s="51">
        <v>4</v>
      </c>
      <c r="L90" s="52">
        <v>12</v>
      </c>
    </row>
    <row r="91" spans="1:12" s="1" customFormat="1" ht="19.149999999999999" customHeight="1" x14ac:dyDescent="0.25">
      <c r="A91" s="53" t="str">
        <f t="shared" si="1"/>
        <v>Master</v>
      </c>
      <c r="B91" s="50" t="str">
        <f>B90</f>
        <v>M Biomolecular Sciences</v>
      </c>
      <c r="C91" s="50" t="s">
        <v>117</v>
      </c>
      <c r="D91" s="54">
        <v>1</v>
      </c>
      <c r="E91" s="54"/>
      <c r="F91" s="54"/>
      <c r="G91" s="54">
        <v>4</v>
      </c>
      <c r="H91" s="54"/>
      <c r="I91" s="54"/>
      <c r="J91" s="54"/>
      <c r="K91" s="54">
        <v>3</v>
      </c>
      <c r="L91" s="52">
        <v>8</v>
      </c>
    </row>
    <row r="92" spans="1:12" s="1" customFormat="1" ht="19.149999999999999" customHeight="1" x14ac:dyDescent="0.25">
      <c r="A92" s="57" t="str">
        <f t="shared" si="1"/>
        <v>Master</v>
      </c>
      <c r="B92" s="10" t="s">
        <v>56</v>
      </c>
      <c r="C92" s="55" t="s">
        <v>113</v>
      </c>
      <c r="D92" s="56">
        <v>2</v>
      </c>
      <c r="E92" s="56"/>
      <c r="F92" s="56"/>
      <c r="G92" s="56">
        <v>14</v>
      </c>
      <c r="H92" s="56">
        <v>3</v>
      </c>
      <c r="I92" s="56"/>
      <c r="J92" s="56">
        <v>2</v>
      </c>
      <c r="K92" s="56">
        <v>22</v>
      </c>
      <c r="L92" s="56">
        <v>43</v>
      </c>
    </row>
    <row r="93" spans="1:12" s="1" customFormat="1" ht="19.149999999999999" customHeight="1" x14ac:dyDescent="0.25">
      <c r="A93" s="53" t="str">
        <f t="shared" si="1"/>
        <v>Master</v>
      </c>
      <c r="B93" s="50" t="s">
        <v>57</v>
      </c>
      <c r="C93" s="50" t="s">
        <v>115</v>
      </c>
      <c r="D93" s="51">
        <v>2</v>
      </c>
      <c r="E93" s="51">
        <v>1</v>
      </c>
      <c r="F93" s="51"/>
      <c r="G93" s="51">
        <v>3</v>
      </c>
      <c r="H93" s="51">
        <v>8</v>
      </c>
      <c r="I93" s="51"/>
      <c r="J93" s="51"/>
      <c r="K93" s="51">
        <v>28</v>
      </c>
      <c r="L93" s="52">
        <v>42</v>
      </c>
    </row>
    <row r="94" spans="1:12" s="1" customFormat="1" ht="19.149999999999999" customHeight="1" x14ac:dyDescent="0.25">
      <c r="A94" s="53" t="str">
        <f t="shared" si="1"/>
        <v>Master</v>
      </c>
      <c r="B94" s="50" t="str">
        <f>B93</f>
        <v>M Business Analytics</v>
      </c>
      <c r="C94" s="50" t="s">
        <v>116</v>
      </c>
      <c r="D94" s="54"/>
      <c r="E94" s="54">
        <v>1</v>
      </c>
      <c r="F94" s="54"/>
      <c r="G94" s="54">
        <v>3</v>
      </c>
      <c r="H94" s="54"/>
      <c r="I94" s="54"/>
      <c r="J94" s="54"/>
      <c r="K94" s="54">
        <v>14</v>
      </c>
      <c r="L94" s="52">
        <v>18</v>
      </c>
    </row>
    <row r="95" spans="1:12" s="1" customFormat="1" ht="19.149999999999999" customHeight="1" x14ac:dyDescent="0.25">
      <c r="A95" s="53" t="str">
        <f t="shared" si="1"/>
        <v>Master</v>
      </c>
      <c r="B95" s="50" t="str">
        <f>B94</f>
        <v>M Business Analytics</v>
      </c>
      <c r="C95" s="50" t="s">
        <v>117</v>
      </c>
      <c r="D95" s="51">
        <v>5</v>
      </c>
      <c r="E95" s="51">
        <v>1</v>
      </c>
      <c r="F95" s="51"/>
      <c r="G95" s="51">
        <v>5</v>
      </c>
      <c r="H95" s="51">
        <v>1</v>
      </c>
      <c r="I95" s="51"/>
      <c r="J95" s="51"/>
      <c r="K95" s="51">
        <v>2</v>
      </c>
      <c r="L95" s="52">
        <v>14</v>
      </c>
    </row>
    <row r="96" spans="1:12" s="1" customFormat="1" ht="19.149999999999999" customHeight="1" x14ac:dyDescent="0.25">
      <c r="A96" s="57" t="str">
        <f t="shared" si="1"/>
        <v>Master</v>
      </c>
      <c r="B96" s="10" t="s">
        <v>57</v>
      </c>
      <c r="C96" s="55" t="s">
        <v>113</v>
      </c>
      <c r="D96" s="56">
        <v>7</v>
      </c>
      <c r="E96" s="56">
        <v>3</v>
      </c>
      <c r="F96" s="56"/>
      <c r="G96" s="56">
        <v>11</v>
      </c>
      <c r="H96" s="56">
        <v>9</v>
      </c>
      <c r="I96" s="56"/>
      <c r="J96" s="56"/>
      <c r="K96" s="56">
        <v>44</v>
      </c>
      <c r="L96" s="56">
        <v>74</v>
      </c>
    </row>
    <row r="97" spans="1:12" s="1" customFormat="1" ht="19.149999999999999" customHeight="1" x14ac:dyDescent="0.25">
      <c r="A97" s="53" t="str">
        <f t="shared" si="1"/>
        <v>Master</v>
      </c>
      <c r="B97" s="50" t="s">
        <v>58</v>
      </c>
      <c r="C97" s="50" t="s">
        <v>115</v>
      </c>
      <c r="D97" s="54"/>
      <c r="E97" s="54"/>
      <c r="F97" s="54"/>
      <c r="G97" s="54"/>
      <c r="H97" s="54"/>
      <c r="I97" s="54"/>
      <c r="J97" s="54"/>
      <c r="K97" s="54">
        <v>35</v>
      </c>
      <c r="L97" s="52">
        <v>35</v>
      </c>
    </row>
    <row r="98" spans="1:12" s="1" customFormat="1" ht="19.149999999999999" customHeight="1" x14ac:dyDescent="0.25">
      <c r="A98" s="53" t="str">
        <f t="shared" si="1"/>
        <v>Master</v>
      </c>
      <c r="B98" s="50" t="str">
        <f>B97</f>
        <v>M Chemistry (joint degree)</v>
      </c>
      <c r="C98" s="50" t="s">
        <v>116</v>
      </c>
      <c r="D98" s="51"/>
      <c r="E98" s="51"/>
      <c r="F98" s="51"/>
      <c r="G98" s="51"/>
      <c r="H98" s="51"/>
      <c r="I98" s="51"/>
      <c r="J98" s="51"/>
      <c r="K98" s="51">
        <v>13</v>
      </c>
      <c r="L98" s="52">
        <v>13</v>
      </c>
    </row>
    <row r="99" spans="1:12" s="1" customFormat="1" ht="19.149999999999999" customHeight="1" x14ac:dyDescent="0.25">
      <c r="A99" s="53" t="str">
        <f t="shared" si="1"/>
        <v>Master</v>
      </c>
      <c r="B99" s="50" t="str">
        <f>B98</f>
        <v>M Chemistry (joint degree)</v>
      </c>
      <c r="C99" s="50" t="s">
        <v>117</v>
      </c>
      <c r="D99" s="54"/>
      <c r="E99" s="54"/>
      <c r="F99" s="54"/>
      <c r="G99" s="54"/>
      <c r="H99" s="54"/>
      <c r="I99" s="54"/>
      <c r="J99" s="54"/>
      <c r="K99" s="54">
        <v>8</v>
      </c>
      <c r="L99" s="52">
        <v>8</v>
      </c>
    </row>
    <row r="100" spans="1:12" s="1" customFormat="1" ht="19.149999999999999" customHeight="1" x14ac:dyDescent="0.25">
      <c r="A100" s="57" t="str">
        <f t="shared" si="1"/>
        <v>Master</v>
      </c>
      <c r="B100" s="10" t="s">
        <v>58</v>
      </c>
      <c r="C100" s="55" t="s">
        <v>113</v>
      </c>
      <c r="D100" s="56"/>
      <c r="E100" s="56"/>
      <c r="F100" s="56"/>
      <c r="G100" s="56"/>
      <c r="H100" s="56"/>
      <c r="I100" s="56"/>
      <c r="J100" s="56"/>
      <c r="K100" s="56">
        <v>56</v>
      </c>
      <c r="L100" s="56">
        <v>56</v>
      </c>
    </row>
    <row r="101" spans="1:12" s="1" customFormat="1" ht="19.149999999999999" customHeight="1" x14ac:dyDescent="0.25">
      <c r="A101" s="53" t="str">
        <f t="shared" si="1"/>
        <v>Master</v>
      </c>
      <c r="B101" s="50" t="s">
        <v>60</v>
      </c>
      <c r="C101" s="50" t="s">
        <v>115</v>
      </c>
      <c r="D101" s="51"/>
      <c r="E101" s="51"/>
      <c r="F101" s="51"/>
      <c r="G101" s="51"/>
      <c r="H101" s="51"/>
      <c r="I101" s="51"/>
      <c r="J101" s="51"/>
      <c r="K101" s="51">
        <v>38</v>
      </c>
      <c r="L101" s="52">
        <v>38</v>
      </c>
    </row>
    <row r="102" spans="1:12" s="1" customFormat="1" ht="19.149999999999999" customHeight="1" x14ac:dyDescent="0.25">
      <c r="A102" s="53" t="str">
        <f t="shared" si="1"/>
        <v>Master</v>
      </c>
      <c r="B102" s="50" t="str">
        <f>B101</f>
        <v>M Computational Science (joint degree)</v>
      </c>
      <c r="C102" s="50" t="s">
        <v>116</v>
      </c>
      <c r="D102" s="54"/>
      <c r="E102" s="54"/>
      <c r="F102" s="54"/>
      <c r="G102" s="54"/>
      <c r="H102" s="54"/>
      <c r="I102" s="54"/>
      <c r="J102" s="54"/>
      <c r="K102" s="54">
        <v>16</v>
      </c>
      <c r="L102" s="52">
        <v>16</v>
      </c>
    </row>
    <row r="103" spans="1:12" s="1" customFormat="1" ht="19.149999999999999" customHeight="1" x14ac:dyDescent="0.25">
      <c r="A103" s="53" t="str">
        <f t="shared" si="1"/>
        <v>Master</v>
      </c>
      <c r="B103" s="50" t="str">
        <f>B102</f>
        <v>M Computational Science (joint degree)</v>
      </c>
      <c r="C103" s="50" t="s">
        <v>117</v>
      </c>
      <c r="D103" s="51"/>
      <c r="E103" s="51"/>
      <c r="F103" s="51"/>
      <c r="G103" s="51"/>
      <c r="H103" s="51"/>
      <c r="I103" s="51"/>
      <c r="J103" s="51"/>
      <c r="K103" s="51">
        <v>11</v>
      </c>
      <c r="L103" s="52">
        <v>11</v>
      </c>
    </row>
    <row r="104" spans="1:12" s="1" customFormat="1" ht="19.149999999999999" customHeight="1" x14ac:dyDescent="0.25">
      <c r="A104" s="57" t="str">
        <f t="shared" si="1"/>
        <v>Master</v>
      </c>
      <c r="B104" s="10" t="s">
        <v>60</v>
      </c>
      <c r="C104" s="55" t="s">
        <v>113</v>
      </c>
      <c r="D104" s="56"/>
      <c r="E104" s="56"/>
      <c r="F104" s="56"/>
      <c r="G104" s="56"/>
      <c r="H104" s="56"/>
      <c r="I104" s="56"/>
      <c r="J104" s="56"/>
      <c r="K104" s="56">
        <v>65</v>
      </c>
      <c r="L104" s="56">
        <v>65</v>
      </c>
    </row>
    <row r="105" spans="1:12" s="1" customFormat="1" ht="19.149999999999999" customHeight="1" x14ac:dyDescent="0.25">
      <c r="A105" s="53" t="str">
        <f t="shared" si="1"/>
        <v>Master</v>
      </c>
      <c r="B105" s="50" t="s">
        <v>62</v>
      </c>
      <c r="C105" s="50" t="s">
        <v>115</v>
      </c>
      <c r="D105" s="54">
        <v>1</v>
      </c>
      <c r="E105" s="54"/>
      <c r="F105" s="54"/>
      <c r="G105" s="54">
        <v>15</v>
      </c>
      <c r="H105" s="54">
        <v>6</v>
      </c>
      <c r="I105" s="54"/>
      <c r="J105" s="54"/>
      <c r="K105" s="54">
        <v>40</v>
      </c>
      <c r="L105" s="52">
        <v>62</v>
      </c>
    </row>
    <row r="106" spans="1:12" s="1" customFormat="1" ht="19.149999999999999" customHeight="1" x14ac:dyDescent="0.25">
      <c r="A106" s="53" t="str">
        <f t="shared" si="1"/>
        <v>Master</v>
      </c>
      <c r="B106" s="50" t="str">
        <f>B105</f>
        <v>M Computer Science (joint degree)</v>
      </c>
      <c r="C106" s="50" t="s">
        <v>116</v>
      </c>
      <c r="D106" s="51">
        <v>1</v>
      </c>
      <c r="E106" s="51"/>
      <c r="F106" s="51"/>
      <c r="G106" s="51">
        <v>35</v>
      </c>
      <c r="H106" s="51">
        <v>8</v>
      </c>
      <c r="I106" s="51"/>
      <c r="J106" s="51">
        <v>1</v>
      </c>
      <c r="K106" s="51">
        <v>25</v>
      </c>
      <c r="L106" s="52">
        <v>70</v>
      </c>
    </row>
    <row r="107" spans="1:12" s="1" customFormat="1" ht="19.149999999999999" customHeight="1" x14ac:dyDescent="0.25">
      <c r="A107" s="53" t="str">
        <f t="shared" si="1"/>
        <v>Master</v>
      </c>
      <c r="B107" s="50" t="str">
        <f>B106</f>
        <v>M Computer Science (joint degree)</v>
      </c>
      <c r="C107" s="50" t="s">
        <v>117</v>
      </c>
      <c r="D107" s="54">
        <v>3</v>
      </c>
      <c r="E107" s="54"/>
      <c r="F107" s="54"/>
      <c r="G107" s="54">
        <v>187</v>
      </c>
      <c r="H107" s="54">
        <v>3</v>
      </c>
      <c r="I107" s="54"/>
      <c r="J107" s="54">
        <v>8</v>
      </c>
      <c r="K107" s="54">
        <v>69</v>
      </c>
      <c r="L107" s="52">
        <v>270</v>
      </c>
    </row>
    <row r="108" spans="1:12" s="1" customFormat="1" ht="19.149999999999999" customHeight="1" x14ac:dyDescent="0.25">
      <c r="A108" s="57" t="str">
        <f t="shared" si="1"/>
        <v>Master</v>
      </c>
      <c r="B108" s="10" t="s">
        <v>62</v>
      </c>
      <c r="C108" s="55" t="s">
        <v>113</v>
      </c>
      <c r="D108" s="56">
        <v>5</v>
      </c>
      <c r="E108" s="56"/>
      <c r="F108" s="56"/>
      <c r="G108" s="56">
        <v>237</v>
      </c>
      <c r="H108" s="56">
        <v>17</v>
      </c>
      <c r="I108" s="56"/>
      <c r="J108" s="56">
        <v>9</v>
      </c>
      <c r="K108" s="56">
        <v>134</v>
      </c>
      <c r="L108" s="56">
        <v>402</v>
      </c>
    </row>
    <row r="109" spans="1:12" s="1" customFormat="1" ht="19.149999999999999" customHeight="1" x14ac:dyDescent="0.25">
      <c r="A109" s="53" t="str">
        <f t="shared" si="1"/>
        <v>Master</v>
      </c>
      <c r="B109" s="50" t="s">
        <v>63</v>
      </c>
      <c r="C109" s="50" t="s">
        <v>115</v>
      </c>
      <c r="D109" s="51"/>
      <c r="E109" s="51"/>
      <c r="F109" s="51"/>
      <c r="G109" s="51">
        <v>2</v>
      </c>
      <c r="H109" s="51"/>
      <c r="I109" s="51"/>
      <c r="J109" s="51"/>
      <c r="K109" s="51">
        <v>9</v>
      </c>
      <c r="L109" s="52">
        <v>11</v>
      </c>
    </row>
    <row r="110" spans="1:12" s="1" customFormat="1" ht="19.149999999999999" customHeight="1" x14ac:dyDescent="0.25">
      <c r="A110" s="53" t="str">
        <f t="shared" si="1"/>
        <v>Master</v>
      </c>
      <c r="B110" s="50" t="str">
        <f>B109</f>
        <v>M Computer Security</v>
      </c>
      <c r="C110" s="50" t="s">
        <v>116</v>
      </c>
      <c r="D110" s="54">
        <v>1</v>
      </c>
      <c r="E110" s="54">
        <v>1</v>
      </c>
      <c r="F110" s="54"/>
      <c r="G110" s="54">
        <v>7</v>
      </c>
      <c r="H110" s="54"/>
      <c r="I110" s="54"/>
      <c r="J110" s="54"/>
      <c r="K110" s="54">
        <v>8</v>
      </c>
      <c r="L110" s="52">
        <v>17</v>
      </c>
    </row>
    <row r="111" spans="1:12" s="1" customFormat="1" ht="19.149999999999999" customHeight="1" x14ac:dyDescent="0.25">
      <c r="A111" s="53" t="str">
        <f t="shared" si="1"/>
        <v>Master</v>
      </c>
      <c r="B111" s="50" t="str">
        <f>B110</f>
        <v>M Computer Security</v>
      </c>
      <c r="C111" s="50" t="s">
        <v>117</v>
      </c>
      <c r="D111" s="51">
        <v>7</v>
      </c>
      <c r="E111" s="51"/>
      <c r="F111" s="51"/>
      <c r="G111" s="51">
        <v>9</v>
      </c>
      <c r="H111" s="51"/>
      <c r="I111" s="51"/>
      <c r="J111" s="51">
        <v>1</v>
      </c>
      <c r="K111" s="51">
        <v>7</v>
      </c>
      <c r="L111" s="52">
        <v>24</v>
      </c>
    </row>
    <row r="112" spans="1:12" s="1" customFormat="1" ht="19.149999999999999" customHeight="1" x14ac:dyDescent="0.25">
      <c r="A112" s="57" t="str">
        <f t="shared" si="1"/>
        <v>Master</v>
      </c>
      <c r="B112" s="10" t="s">
        <v>63</v>
      </c>
      <c r="C112" s="55" t="s">
        <v>113</v>
      </c>
      <c r="D112" s="56">
        <v>8</v>
      </c>
      <c r="E112" s="56">
        <v>1</v>
      </c>
      <c r="F112" s="56"/>
      <c r="G112" s="56">
        <v>18</v>
      </c>
      <c r="H112" s="56"/>
      <c r="I112" s="56"/>
      <c r="J112" s="56">
        <v>1</v>
      </c>
      <c r="K112" s="56">
        <v>24</v>
      </c>
      <c r="L112" s="56">
        <v>52</v>
      </c>
    </row>
    <row r="113" spans="1:12" s="1" customFormat="1" ht="19.149999999999999" customHeight="1" x14ac:dyDescent="0.25">
      <c r="A113" s="53" t="str">
        <f t="shared" si="1"/>
        <v>Master</v>
      </c>
      <c r="B113" s="50" t="s">
        <v>64</v>
      </c>
      <c r="C113" s="50" t="s">
        <v>115</v>
      </c>
      <c r="D113" s="54"/>
      <c r="E113" s="54"/>
      <c r="F113" s="54"/>
      <c r="G113" s="54">
        <v>12</v>
      </c>
      <c r="H113" s="54">
        <v>2</v>
      </c>
      <c r="I113" s="54"/>
      <c r="J113" s="54"/>
      <c r="K113" s="54">
        <v>42</v>
      </c>
      <c r="L113" s="52">
        <v>56</v>
      </c>
    </row>
    <row r="114" spans="1:12" s="1" customFormat="1" ht="19.149999999999999" customHeight="1" x14ac:dyDescent="0.25">
      <c r="A114" s="53" t="str">
        <f t="shared" si="1"/>
        <v>Master</v>
      </c>
      <c r="B114" s="50" t="str">
        <f>B113</f>
        <v>M Drug Discovery Sciences</v>
      </c>
      <c r="C114" s="50" t="s">
        <v>116</v>
      </c>
      <c r="D114" s="51"/>
      <c r="E114" s="51"/>
      <c r="F114" s="51"/>
      <c r="G114" s="51">
        <v>5</v>
      </c>
      <c r="H114" s="51"/>
      <c r="I114" s="51"/>
      <c r="J114" s="51">
        <v>2</v>
      </c>
      <c r="K114" s="51">
        <v>6</v>
      </c>
      <c r="L114" s="52">
        <v>13</v>
      </c>
    </row>
    <row r="115" spans="1:12" s="1" customFormat="1" ht="19.149999999999999" customHeight="1" x14ac:dyDescent="0.25">
      <c r="A115" s="53" t="str">
        <f t="shared" si="1"/>
        <v>Master</v>
      </c>
      <c r="B115" s="50" t="str">
        <f>B114</f>
        <v>M Drug Discovery Sciences</v>
      </c>
      <c r="C115" s="50" t="s">
        <v>117</v>
      </c>
      <c r="D115" s="54">
        <v>3</v>
      </c>
      <c r="E115" s="54"/>
      <c r="F115" s="54"/>
      <c r="G115" s="54">
        <v>3</v>
      </c>
      <c r="H115" s="54"/>
      <c r="I115" s="54">
        <v>1</v>
      </c>
      <c r="J115" s="54"/>
      <c r="K115" s="54">
        <v>2</v>
      </c>
      <c r="L115" s="52">
        <v>9</v>
      </c>
    </row>
    <row r="116" spans="1:12" s="1" customFormat="1" ht="19.149999999999999" customHeight="1" x14ac:dyDescent="0.25">
      <c r="A116" s="57" t="str">
        <f t="shared" si="1"/>
        <v>Master</v>
      </c>
      <c r="B116" s="10" t="s">
        <v>64</v>
      </c>
      <c r="C116" s="55" t="s">
        <v>113</v>
      </c>
      <c r="D116" s="56">
        <v>3</v>
      </c>
      <c r="E116" s="56"/>
      <c r="F116" s="56"/>
      <c r="G116" s="56">
        <v>20</v>
      </c>
      <c r="H116" s="56">
        <v>2</v>
      </c>
      <c r="I116" s="56">
        <v>1</v>
      </c>
      <c r="J116" s="56">
        <v>2</v>
      </c>
      <c r="K116" s="56">
        <v>50</v>
      </c>
      <c r="L116" s="56">
        <v>78</v>
      </c>
    </row>
    <row r="117" spans="1:12" s="1" customFormat="1" ht="19.149999999999999" customHeight="1" x14ac:dyDescent="0.25">
      <c r="A117" s="53" t="str">
        <f t="shared" si="1"/>
        <v>Master</v>
      </c>
      <c r="B117" s="50" t="s">
        <v>65</v>
      </c>
      <c r="C117" s="50" t="s">
        <v>115</v>
      </c>
      <c r="D117" s="51">
        <v>4</v>
      </c>
      <c r="E117" s="51"/>
      <c r="F117" s="51"/>
      <c r="G117" s="51">
        <v>16</v>
      </c>
      <c r="H117" s="51">
        <v>5</v>
      </c>
      <c r="I117" s="51"/>
      <c r="J117" s="51"/>
      <c r="K117" s="51">
        <v>39</v>
      </c>
      <c r="L117" s="52">
        <v>64</v>
      </c>
    </row>
    <row r="118" spans="1:12" s="1" customFormat="1" ht="19.149999999999999" customHeight="1" x14ac:dyDescent="0.25">
      <c r="A118" s="53" t="str">
        <f t="shared" si="1"/>
        <v>Master</v>
      </c>
      <c r="B118" s="50" t="str">
        <f>B117</f>
        <v>M Earth Sciences</v>
      </c>
      <c r="C118" s="50" t="s">
        <v>116</v>
      </c>
      <c r="D118" s="54"/>
      <c r="E118" s="54"/>
      <c r="F118" s="54"/>
      <c r="G118" s="54">
        <v>10</v>
      </c>
      <c r="H118" s="54"/>
      <c r="I118" s="54"/>
      <c r="J118" s="54">
        <v>2</v>
      </c>
      <c r="K118" s="54">
        <v>6</v>
      </c>
      <c r="L118" s="52">
        <v>18</v>
      </c>
    </row>
    <row r="119" spans="1:12" s="1" customFormat="1" ht="19.149999999999999" customHeight="1" x14ac:dyDescent="0.25">
      <c r="A119" s="53" t="str">
        <f t="shared" si="1"/>
        <v>Master</v>
      </c>
      <c r="B119" s="50" t="str">
        <f>B118</f>
        <v>M Earth Sciences</v>
      </c>
      <c r="C119" s="50" t="s">
        <v>117</v>
      </c>
      <c r="D119" s="51">
        <v>1</v>
      </c>
      <c r="E119" s="51"/>
      <c r="F119" s="51"/>
      <c r="G119" s="51">
        <v>12</v>
      </c>
      <c r="H119" s="51"/>
      <c r="I119" s="51"/>
      <c r="J119" s="51"/>
      <c r="K119" s="51">
        <v>4</v>
      </c>
      <c r="L119" s="52">
        <v>17</v>
      </c>
    </row>
    <row r="120" spans="1:12" s="1" customFormat="1" ht="19.149999999999999" customHeight="1" x14ac:dyDescent="0.25">
      <c r="A120" s="57" t="str">
        <f t="shared" si="1"/>
        <v>Master</v>
      </c>
      <c r="B120" s="10" t="s">
        <v>65</v>
      </c>
      <c r="C120" s="55" t="s">
        <v>113</v>
      </c>
      <c r="D120" s="56">
        <v>5</v>
      </c>
      <c r="E120" s="56"/>
      <c r="F120" s="56"/>
      <c r="G120" s="56">
        <v>38</v>
      </c>
      <c r="H120" s="56">
        <v>5</v>
      </c>
      <c r="I120" s="56"/>
      <c r="J120" s="56">
        <v>2</v>
      </c>
      <c r="K120" s="56">
        <v>49</v>
      </c>
      <c r="L120" s="56">
        <v>99</v>
      </c>
    </row>
    <row r="121" spans="1:12" s="1" customFormat="1" ht="19.149999999999999" customHeight="1" x14ac:dyDescent="0.25">
      <c r="A121" s="53" t="str">
        <f t="shared" si="1"/>
        <v>Master</v>
      </c>
      <c r="B121" s="50" t="s">
        <v>66</v>
      </c>
      <c r="C121" s="50" t="s">
        <v>115</v>
      </c>
      <c r="D121" s="51"/>
      <c r="E121" s="51">
        <v>2</v>
      </c>
      <c r="F121" s="51"/>
      <c r="G121" s="51">
        <v>7</v>
      </c>
      <c r="H121" s="51">
        <v>1</v>
      </c>
      <c r="I121" s="51"/>
      <c r="J121" s="51"/>
      <c r="K121" s="51">
        <v>19</v>
      </c>
      <c r="L121" s="52">
        <v>29</v>
      </c>
    </row>
    <row r="122" spans="1:12" s="1" customFormat="1" ht="19.149999999999999" customHeight="1" x14ac:dyDescent="0.25">
      <c r="A122" s="53" t="str">
        <f t="shared" si="1"/>
        <v>Master</v>
      </c>
      <c r="B122" s="50" t="str">
        <f>B121</f>
        <v>M Ecology and Evolution</v>
      </c>
      <c r="C122" s="50" t="s">
        <v>116</v>
      </c>
      <c r="D122" s="54">
        <v>1</v>
      </c>
      <c r="E122" s="54"/>
      <c r="F122" s="54"/>
      <c r="G122" s="54">
        <v>14</v>
      </c>
      <c r="H122" s="54"/>
      <c r="I122" s="54"/>
      <c r="J122" s="54"/>
      <c r="K122" s="54">
        <v>2</v>
      </c>
      <c r="L122" s="52">
        <v>17</v>
      </c>
    </row>
    <row r="123" spans="1:12" s="1" customFormat="1" ht="19.149999999999999" customHeight="1" x14ac:dyDescent="0.25">
      <c r="A123" s="53" t="str">
        <f t="shared" si="1"/>
        <v>Master</v>
      </c>
      <c r="B123" s="50" t="str">
        <f>B122</f>
        <v>M Ecology and Evolution</v>
      </c>
      <c r="C123" s="50" t="s">
        <v>117</v>
      </c>
      <c r="D123" s="51"/>
      <c r="E123" s="51">
        <v>1</v>
      </c>
      <c r="F123" s="51"/>
      <c r="G123" s="51">
        <v>1</v>
      </c>
      <c r="H123" s="51"/>
      <c r="I123" s="51"/>
      <c r="J123" s="51"/>
      <c r="K123" s="51">
        <v>5</v>
      </c>
      <c r="L123" s="52">
        <v>7</v>
      </c>
    </row>
    <row r="124" spans="1:12" s="1" customFormat="1" ht="19.149999999999999" customHeight="1" x14ac:dyDescent="0.25">
      <c r="A124" s="57" t="str">
        <f t="shared" si="1"/>
        <v>Master</v>
      </c>
      <c r="B124" s="10" t="s">
        <v>66</v>
      </c>
      <c r="C124" s="55" t="s">
        <v>113</v>
      </c>
      <c r="D124" s="56">
        <v>1</v>
      </c>
      <c r="E124" s="56">
        <v>3</v>
      </c>
      <c r="F124" s="56"/>
      <c r="G124" s="56">
        <v>22</v>
      </c>
      <c r="H124" s="56">
        <v>1</v>
      </c>
      <c r="I124" s="56"/>
      <c r="J124" s="56"/>
      <c r="K124" s="56">
        <v>26</v>
      </c>
      <c r="L124" s="56">
        <v>53</v>
      </c>
    </row>
    <row r="125" spans="1:12" s="1" customFormat="1" ht="19.149999999999999" customHeight="1" x14ac:dyDescent="0.25">
      <c r="A125" s="53" t="str">
        <f t="shared" si="1"/>
        <v>Master</v>
      </c>
      <c r="B125" s="50" t="s">
        <v>67</v>
      </c>
      <c r="C125" s="50" t="s">
        <v>115</v>
      </c>
      <c r="D125" s="54">
        <v>3</v>
      </c>
      <c r="E125" s="54">
        <v>2</v>
      </c>
      <c r="F125" s="54"/>
      <c r="G125" s="54">
        <v>9</v>
      </c>
      <c r="H125" s="54">
        <v>9</v>
      </c>
      <c r="I125" s="54"/>
      <c r="J125" s="54">
        <v>1</v>
      </c>
      <c r="K125" s="54">
        <v>84</v>
      </c>
      <c r="L125" s="52">
        <v>108</v>
      </c>
    </row>
    <row r="126" spans="1:12" s="1" customFormat="1" ht="19.149999999999999" customHeight="1" x14ac:dyDescent="0.25">
      <c r="A126" s="53" t="str">
        <f t="shared" si="1"/>
        <v>Master</v>
      </c>
      <c r="B126" s="50" t="str">
        <f>B125</f>
        <v>M Environment and Resource Management</v>
      </c>
      <c r="C126" s="50" t="s">
        <v>116</v>
      </c>
      <c r="D126" s="51"/>
      <c r="E126" s="51">
        <v>2</v>
      </c>
      <c r="F126" s="51"/>
      <c r="G126" s="51">
        <v>20</v>
      </c>
      <c r="H126" s="51">
        <v>3</v>
      </c>
      <c r="I126" s="51"/>
      <c r="J126" s="51"/>
      <c r="K126" s="51">
        <v>38</v>
      </c>
      <c r="L126" s="52">
        <v>63</v>
      </c>
    </row>
    <row r="127" spans="1:12" s="1" customFormat="1" ht="19.149999999999999" customHeight="1" x14ac:dyDescent="0.25">
      <c r="A127" s="53" t="str">
        <f t="shared" si="1"/>
        <v>Master</v>
      </c>
      <c r="B127" s="50" t="str">
        <f>B126</f>
        <v>M Environment and Resource Management</v>
      </c>
      <c r="C127" s="50" t="s">
        <v>117</v>
      </c>
      <c r="D127" s="54"/>
      <c r="E127" s="54">
        <v>2</v>
      </c>
      <c r="F127" s="54"/>
      <c r="G127" s="54">
        <v>18</v>
      </c>
      <c r="H127" s="54">
        <v>3</v>
      </c>
      <c r="I127" s="54"/>
      <c r="J127" s="54">
        <v>4</v>
      </c>
      <c r="K127" s="54">
        <v>12</v>
      </c>
      <c r="L127" s="52">
        <v>39</v>
      </c>
    </row>
    <row r="128" spans="1:12" s="1" customFormat="1" ht="19.149999999999999" customHeight="1" x14ac:dyDescent="0.25">
      <c r="A128" s="57" t="str">
        <f t="shared" si="1"/>
        <v>Master</v>
      </c>
      <c r="B128" s="10" t="s">
        <v>67</v>
      </c>
      <c r="C128" s="55" t="s">
        <v>113</v>
      </c>
      <c r="D128" s="56">
        <v>3</v>
      </c>
      <c r="E128" s="56">
        <v>6</v>
      </c>
      <c r="F128" s="56"/>
      <c r="G128" s="56">
        <v>47</v>
      </c>
      <c r="H128" s="56">
        <v>15</v>
      </c>
      <c r="I128" s="56"/>
      <c r="J128" s="56">
        <v>5</v>
      </c>
      <c r="K128" s="56">
        <v>134</v>
      </c>
      <c r="L128" s="56">
        <v>210</v>
      </c>
    </row>
    <row r="129" spans="1:12" s="1" customFormat="1" ht="19.149999999999999" customHeight="1" x14ac:dyDescent="0.25">
      <c r="A129" s="53" t="str">
        <f t="shared" si="1"/>
        <v>Master</v>
      </c>
      <c r="B129" s="50" t="s">
        <v>68</v>
      </c>
      <c r="C129" s="50" t="s">
        <v>115</v>
      </c>
      <c r="D129" s="51"/>
      <c r="E129" s="51"/>
      <c r="F129" s="51"/>
      <c r="G129" s="51">
        <v>2</v>
      </c>
      <c r="H129" s="51">
        <v>2</v>
      </c>
      <c r="I129" s="51"/>
      <c r="J129" s="51"/>
      <c r="K129" s="51">
        <v>20</v>
      </c>
      <c r="L129" s="52">
        <v>24</v>
      </c>
    </row>
    <row r="130" spans="1:12" s="1" customFormat="1" ht="19.149999999999999" customHeight="1" x14ac:dyDescent="0.25">
      <c r="A130" s="53" t="str">
        <f t="shared" si="1"/>
        <v>Master</v>
      </c>
      <c r="B130" s="50" t="str">
        <f>B129</f>
        <v>M Global Health (research)</v>
      </c>
      <c r="C130" s="50" t="s">
        <v>116</v>
      </c>
      <c r="D130" s="54"/>
      <c r="E130" s="54"/>
      <c r="F130" s="54"/>
      <c r="G130" s="54">
        <v>11</v>
      </c>
      <c r="H130" s="54">
        <v>1</v>
      </c>
      <c r="I130" s="54"/>
      <c r="J130" s="54"/>
      <c r="K130" s="54">
        <v>7</v>
      </c>
      <c r="L130" s="52">
        <v>19</v>
      </c>
    </row>
    <row r="131" spans="1:12" s="1" customFormat="1" ht="19.149999999999999" customHeight="1" x14ac:dyDescent="0.25">
      <c r="A131" s="53" t="str">
        <f t="shared" si="1"/>
        <v>Master</v>
      </c>
      <c r="B131" s="50" t="str">
        <f>B130</f>
        <v>M Global Health (research)</v>
      </c>
      <c r="C131" s="50" t="s">
        <v>117</v>
      </c>
      <c r="D131" s="51">
        <v>5</v>
      </c>
      <c r="E131" s="51"/>
      <c r="F131" s="51"/>
      <c r="G131" s="51">
        <v>13</v>
      </c>
      <c r="H131" s="51"/>
      <c r="I131" s="51"/>
      <c r="J131" s="51">
        <v>1</v>
      </c>
      <c r="K131" s="51">
        <v>2</v>
      </c>
      <c r="L131" s="52">
        <v>21</v>
      </c>
    </row>
    <row r="132" spans="1:12" s="1" customFormat="1" ht="19.149999999999999" customHeight="1" x14ac:dyDescent="0.25">
      <c r="A132" s="57" t="str">
        <f t="shared" si="1"/>
        <v>Master</v>
      </c>
      <c r="B132" s="10" t="s">
        <v>68</v>
      </c>
      <c r="C132" s="55" t="s">
        <v>113</v>
      </c>
      <c r="D132" s="56">
        <v>5</v>
      </c>
      <c r="E132" s="56"/>
      <c r="F132" s="56"/>
      <c r="G132" s="56">
        <v>26</v>
      </c>
      <c r="H132" s="56">
        <v>3</v>
      </c>
      <c r="I132" s="56"/>
      <c r="J132" s="56">
        <v>1</v>
      </c>
      <c r="K132" s="56">
        <v>29</v>
      </c>
      <c r="L132" s="56">
        <v>64</v>
      </c>
    </row>
    <row r="133" spans="1:12" s="1" customFormat="1" ht="19.149999999999999" customHeight="1" x14ac:dyDescent="0.25">
      <c r="A133" s="53" t="str">
        <f t="shared" si="1"/>
        <v>Master</v>
      </c>
      <c r="B133" s="50" t="s">
        <v>69</v>
      </c>
      <c r="C133" s="50" t="s">
        <v>115</v>
      </c>
      <c r="D133" s="54">
        <v>8</v>
      </c>
      <c r="E133" s="54">
        <v>9</v>
      </c>
      <c r="F133" s="54"/>
      <c r="G133" s="54">
        <v>23</v>
      </c>
      <c r="H133" s="54">
        <v>15</v>
      </c>
      <c r="I133" s="54"/>
      <c r="J133" s="54"/>
      <c r="K133" s="54">
        <v>170</v>
      </c>
      <c r="L133" s="52">
        <v>225</v>
      </c>
    </row>
    <row r="134" spans="1:12" s="1" customFormat="1" ht="19.149999999999999" customHeight="1" x14ac:dyDescent="0.25">
      <c r="A134" s="53" t="str">
        <f t="shared" si="1"/>
        <v>Master</v>
      </c>
      <c r="B134" s="50" t="str">
        <f>B133</f>
        <v>M Health Sciences</v>
      </c>
      <c r="C134" s="50" t="s">
        <v>116</v>
      </c>
      <c r="D134" s="51">
        <v>1</v>
      </c>
      <c r="E134" s="51"/>
      <c r="F134" s="51"/>
      <c r="G134" s="51">
        <v>5</v>
      </c>
      <c r="H134" s="51">
        <v>1</v>
      </c>
      <c r="I134" s="51"/>
      <c r="J134" s="51"/>
      <c r="K134" s="51">
        <v>5</v>
      </c>
      <c r="L134" s="52">
        <v>12</v>
      </c>
    </row>
    <row r="135" spans="1:12" s="1" customFormat="1" ht="19.149999999999999" customHeight="1" x14ac:dyDescent="0.25">
      <c r="A135" s="53" t="str">
        <f t="shared" si="1"/>
        <v>Master</v>
      </c>
      <c r="B135" s="50" t="str">
        <f>B134</f>
        <v>M Health Sciences</v>
      </c>
      <c r="C135" s="50" t="s">
        <v>117</v>
      </c>
      <c r="D135" s="54">
        <v>3</v>
      </c>
      <c r="E135" s="54">
        <v>1</v>
      </c>
      <c r="F135" s="54">
        <v>5</v>
      </c>
      <c r="G135" s="54">
        <v>1</v>
      </c>
      <c r="H135" s="54"/>
      <c r="I135" s="54"/>
      <c r="J135" s="54"/>
      <c r="K135" s="54"/>
      <c r="L135" s="52">
        <v>10</v>
      </c>
    </row>
    <row r="136" spans="1:12" s="1" customFormat="1" ht="19.149999999999999" customHeight="1" x14ac:dyDescent="0.25">
      <c r="A136" s="57" t="str">
        <f t="shared" si="1"/>
        <v>Master</v>
      </c>
      <c r="B136" s="10" t="s">
        <v>69</v>
      </c>
      <c r="C136" s="55" t="s">
        <v>113</v>
      </c>
      <c r="D136" s="56">
        <v>12</v>
      </c>
      <c r="E136" s="56">
        <v>10</v>
      </c>
      <c r="F136" s="56">
        <v>5</v>
      </c>
      <c r="G136" s="56">
        <v>29</v>
      </c>
      <c r="H136" s="56">
        <v>16</v>
      </c>
      <c r="I136" s="56"/>
      <c r="J136" s="56"/>
      <c r="K136" s="56">
        <v>175</v>
      </c>
      <c r="L136" s="56">
        <v>247</v>
      </c>
    </row>
    <row r="137" spans="1:12" s="1" customFormat="1" ht="19.149999999999999" customHeight="1" x14ac:dyDescent="0.25">
      <c r="A137" s="53" t="str">
        <f t="shared" si="1"/>
        <v>Master</v>
      </c>
      <c r="B137" s="50" t="s">
        <v>70</v>
      </c>
      <c r="C137" s="50" t="s">
        <v>115</v>
      </c>
      <c r="D137" s="51"/>
      <c r="E137" s="51"/>
      <c r="F137" s="51"/>
      <c r="G137" s="51">
        <v>8</v>
      </c>
      <c r="H137" s="51">
        <v>1</v>
      </c>
      <c r="I137" s="51"/>
      <c r="J137" s="51"/>
      <c r="K137" s="51">
        <v>20</v>
      </c>
      <c r="L137" s="52">
        <v>29</v>
      </c>
    </row>
    <row r="138" spans="1:12" s="1" customFormat="1" ht="19.149999999999999" customHeight="1" x14ac:dyDescent="0.25">
      <c r="A138" s="53" t="str">
        <f t="shared" si="1"/>
        <v>Master</v>
      </c>
      <c r="B138" s="50" t="str">
        <f>B137</f>
        <v>M Hydrology</v>
      </c>
      <c r="C138" s="50" t="s">
        <v>116</v>
      </c>
      <c r="D138" s="54"/>
      <c r="E138" s="54"/>
      <c r="F138" s="54"/>
      <c r="G138" s="54">
        <v>2</v>
      </c>
      <c r="H138" s="54"/>
      <c r="I138" s="54"/>
      <c r="J138" s="54"/>
      <c r="K138" s="54">
        <v>2</v>
      </c>
      <c r="L138" s="52">
        <v>4</v>
      </c>
    </row>
    <row r="139" spans="1:12" s="1" customFormat="1" ht="19.149999999999999" customHeight="1" x14ac:dyDescent="0.25">
      <c r="A139" s="53" t="str">
        <f t="shared" si="1"/>
        <v>Master</v>
      </c>
      <c r="B139" s="50" t="str">
        <f>B138</f>
        <v>M Hydrology</v>
      </c>
      <c r="C139" s="50" t="s">
        <v>117</v>
      </c>
      <c r="D139" s="51"/>
      <c r="E139" s="51"/>
      <c r="F139" s="51"/>
      <c r="G139" s="51">
        <v>7</v>
      </c>
      <c r="H139" s="51"/>
      <c r="I139" s="51"/>
      <c r="J139" s="51"/>
      <c r="K139" s="51">
        <v>3</v>
      </c>
      <c r="L139" s="52">
        <v>10</v>
      </c>
    </row>
    <row r="140" spans="1:12" s="1" customFormat="1" ht="19.149999999999999" customHeight="1" x14ac:dyDescent="0.25">
      <c r="A140" s="57" t="str">
        <f t="shared" si="1"/>
        <v>Master</v>
      </c>
      <c r="B140" s="10" t="s">
        <v>70</v>
      </c>
      <c r="C140" s="55" t="s">
        <v>113</v>
      </c>
      <c r="D140" s="56"/>
      <c r="E140" s="56"/>
      <c r="F140" s="56"/>
      <c r="G140" s="56">
        <v>17</v>
      </c>
      <c r="H140" s="56">
        <v>1</v>
      </c>
      <c r="I140" s="56"/>
      <c r="J140" s="56"/>
      <c r="K140" s="56">
        <v>25</v>
      </c>
      <c r="L140" s="56">
        <v>43</v>
      </c>
    </row>
    <row r="141" spans="1:12" s="1" customFormat="1" ht="19.149999999999999" customHeight="1" x14ac:dyDescent="0.25">
      <c r="A141" s="53" t="str">
        <f t="shared" ref="A141:A204" si="2">IF(LEFT(B141,1)="B","Bachelor",IF(LEFT(B141,1)="M","Master",IF(LEFT(B141,1)="P","Premaster")))</f>
        <v>Master</v>
      </c>
      <c r="B141" s="50" t="s">
        <v>71</v>
      </c>
      <c r="C141" s="50" t="s">
        <v>115</v>
      </c>
      <c r="D141" s="54">
        <v>2</v>
      </c>
      <c r="E141" s="54">
        <v>2</v>
      </c>
      <c r="F141" s="54"/>
      <c r="G141" s="54">
        <v>15</v>
      </c>
      <c r="H141" s="54">
        <v>5</v>
      </c>
      <c r="I141" s="54"/>
      <c r="J141" s="54"/>
      <c r="K141" s="54">
        <v>26</v>
      </c>
      <c r="L141" s="52">
        <v>50</v>
      </c>
    </row>
    <row r="142" spans="1:12" s="1" customFormat="1" ht="19.149999999999999" customHeight="1" x14ac:dyDescent="0.25">
      <c r="A142" s="53" t="str">
        <f t="shared" si="2"/>
        <v>Master</v>
      </c>
      <c r="B142" s="50" t="str">
        <f>B141</f>
        <v>M Information Sciences</v>
      </c>
      <c r="C142" s="50" t="s">
        <v>116</v>
      </c>
      <c r="D142" s="51"/>
      <c r="E142" s="51"/>
      <c r="F142" s="51"/>
      <c r="G142" s="51">
        <v>3</v>
      </c>
      <c r="H142" s="51"/>
      <c r="I142" s="51"/>
      <c r="J142" s="51"/>
      <c r="K142" s="51">
        <v>2</v>
      </c>
      <c r="L142" s="52">
        <v>5</v>
      </c>
    </row>
    <row r="143" spans="1:12" s="1" customFormat="1" ht="19.149999999999999" customHeight="1" x14ac:dyDescent="0.25">
      <c r="A143" s="53" t="str">
        <f t="shared" si="2"/>
        <v>Master</v>
      </c>
      <c r="B143" s="50" t="str">
        <f>B142</f>
        <v>M Information Sciences</v>
      </c>
      <c r="C143" s="50" t="s">
        <v>117</v>
      </c>
      <c r="D143" s="54">
        <v>1</v>
      </c>
      <c r="E143" s="54">
        <v>4</v>
      </c>
      <c r="F143" s="54"/>
      <c r="G143" s="54">
        <v>10</v>
      </c>
      <c r="H143" s="54">
        <v>1</v>
      </c>
      <c r="I143" s="54"/>
      <c r="J143" s="54"/>
      <c r="K143" s="54">
        <v>5</v>
      </c>
      <c r="L143" s="52">
        <v>21</v>
      </c>
    </row>
    <row r="144" spans="1:12" s="1" customFormat="1" ht="19.149999999999999" customHeight="1" x14ac:dyDescent="0.25">
      <c r="A144" s="57" t="str">
        <f t="shared" si="2"/>
        <v>Master</v>
      </c>
      <c r="B144" s="10" t="s">
        <v>71</v>
      </c>
      <c r="C144" s="55" t="s">
        <v>113</v>
      </c>
      <c r="D144" s="56">
        <v>3</v>
      </c>
      <c r="E144" s="56">
        <v>6</v>
      </c>
      <c r="F144" s="56"/>
      <c r="G144" s="56">
        <v>28</v>
      </c>
      <c r="H144" s="56">
        <v>6</v>
      </c>
      <c r="I144" s="56"/>
      <c r="J144" s="56"/>
      <c r="K144" s="56">
        <v>33</v>
      </c>
      <c r="L144" s="56">
        <v>76</v>
      </c>
    </row>
    <row r="145" spans="1:12" s="1" customFormat="1" ht="19.149999999999999" customHeight="1" x14ac:dyDescent="0.25">
      <c r="A145" s="53" t="str">
        <f t="shared" si="2"/>
        <v>Master</v>
      </c>
      <c r="B145" s="50" t="s">
        <v>72</v>
      </c>
      <c r="C145" s="50" t="s">
        <v>115</v>
      </c>
      <c r="D145" s="51">
        <v>4</v>
      </c>
      <c r="E145" s="51"/>
      <c r="F145" s="51"/>
      <c r="G145" s="51">
        <v>16</v>
      </c>
      <c r="H145" s="51">
        <v>16</v>
      </c>
      <c r="I145" s="51"/>
      <c r="J145" s="51"/>
      <c r="K145" s="51">
        <v>69</v>
      </c>
      <c r="L145" s="52">
        <v>105</v>
      </c>
    </row>
    <row r="146" spans="1:12" s="1" customFormat="1" ht="19.149999999999999" customHeight="1" x14ac:dyDescent="0.25">
      <c r="A146" s="53" t="str">
        <f t="shared" si="2"/>
        <v>Master</v>
      </c>
      <c r="B146" s="50" t="str">
        <f>B145</f>
        <v>M Management, Policy Analysis and Entr.</v>
      </c>
      <c r="C146" s="50" t="s">
        <v>116</v>
      </c>
      <c r="D146" s="54">
        <v>1</v>
      </c>
      <c r="E146" s="54"/>
      <c r="F146" s="54"/>
      <c r="G146" s="54">
        <v>6</v>
      </c>
      <c r="H146" s="54"/>
      <c r="I146" s="54"/>
      <c r="J146" s="54"/>
      <c r="K146" s="54">
        <v>6</v>
      </c>
      <c r="L146" s="52">
        <v>13</v>
      </c>
    </row>
    <row r="147" spans="1:12" s="1" customFormat="1" ht="19.149999999999999" customHeight="1" x14ac:dyDescent="0.25">
      <c r="A147" s="53" t="str">
        <f t="shared" si="2"/>
        <v>Master</v>
      </c>
      <c r="B147" s="50" t="str">
        <f>B146</f>
        <v>M Management, Policy Analysis and Entr.</v>
      </c>
      <c r="C147" s="50" t="s">
        <v>117</v>
      </c>
      <c r="D147" s="51">
        <v>9</v>
      </c>
      <c r="E147" s="51">
        <v>1</v>
      </c>
      <c r="F147" s="51"/>
      <c r="G147" s="51">
        <v>3</v>
      </c>
      <c r="H147" s="51"/>
      <c r="I147" s="51"/>
      <c r="J147" s="51">
        <v>1</v>
      </c>
      <c r="K147" s="51">
        <v>2</v>
      </c>
      <c r="L147" s="52">
        <v>16</v>
      </c>
    </row>
    <row r="148" spans="1:12" s="1" customFormat="1" ht="19.149999999999999" customHeight="1" x14ac:dyDescent="0.25">
      <c r="A148" s="57" t="str">
        <f t="shared" si="2"/>
        <v>Master</v>
      </c>
      <c r="B148" s="10" t="s">
        <v>72</v>
      </c>
      <c r="C148" s="55" t="s">
        <v>113</v>
      </c>
      <c r="D148" s="56">
        <v>14</v>
      </c>
      <c r="E148" s="56">
        <v>1</v>
      </c>
      <c r="F148" s="56"/>
      <c r="G148" s="56">
        <v>25</v>
      </c>
      <c r="H148" s="56">
        <v>16</v>
      </c>
      <c r="I148" s="56"/>
      <c r="J148" s="56">
        <v>1</v>
      </c>
      <c r="K148" s="56">
        <v>77</v>
      </c>
      <c r="L148" s="56">
        <v>134</v>
      </c>
    </row>
    <row r="149" spans="1:12" s="1" customFormat="1" ht="19.149999999999999" customHeight="1" x14ac:dyDescent="0.25">
      <c r="A149" s="53" t="str">
        <f t="shared" si="2"/>
        <v>Master</v>
      </c>
      <c r="B149" s="50" t="s">
        <v>73</v>
      </c>
      <c r="C149" s="50" t="s">
        <v>115</v>
      </c>
      <c r="D149" s="54">
        <v>1</v>
      </c>
      <c r="E149" s="54">
        <v>1</v>
      </c>
      <c r="F149" s="54"/>
      <c r="G149" s="54">
        <v>3</v>
      </c>
      <c r="H149" s="54"/>
      <c r="I149" s="54"/>
      <c r="J149" s="54"/>
      <c r="K149" s="54">
        <v>6</v>
      </c>
      <c r="L149" s="52">
        <v>11</v>
      </c>
    </row>
    <row r="150" spans="1:12" s="1" customFormat="1" ht="19.149999999999999" customHeight="1" x14ac:dyDescent="0.25">
      <c r="A150" s="53" t="str">
        <f t="shared" si="2"/>
        <v>Master</v>
      </c>
      <c r="B150" s="50" t="str">
        <f>B149</f>
        <v>M Mathematics</v>
      </c>
      <c r="C150" s="50" t="s">
        <v>116</v>
      </c>
      <c r="D150" s="51"/>
      <c r="E150" s="51"/>
      <c r="F150" s="51"/>
      <c r="G150" s="51">
        <v>2</v>
      </c>
      <c r="H150" s="51">
        <v>1</v>
      </c>
      <c r="I150" s="51"/>
      <c r="J150" s="51"/>
      <c r="K150" s="51">
        <v>3</v>
      </c>
      <c r="L150" s="52">
        <v>6</v>
      </c>
    </row>
    <row r="151" spans="1:12" s="1" customFormat="1" ht="19.149999999999999" customHeight="1" x14ac:dyDescent="0.25">
      <c r="A151" s="53" t="str">
        <f t="shared" si="2"/>
        <v>Master</v>
      </c>
      <c r="B151" s="50" t="str">
        <f>B150</f>
        <v>M Mathematics</v>
      </c>
      <c r="C151" s="50" t="s">
        <v>117</v>
      </c>
      <c r="D151" s="54">
        <v>3</v>
      </c>
      <c r="E151" s="54">
        <v>1</v>
      </c>
      <c r="F151" s="54"/>
      <c r="G151" s="54">
        <v>5</v>
      </c>
      <c r="H151" s="54"/>
      <c r="I151" s="54"/>
      <c r="J151" s="54"/>
      <c r="K151" s="54">
        <v>1</v>
      </c>
      <c r="L151" s="52">
        <v>10</v>
      </c>
    </row>
    <row r="152" spans="1:12" s="1" customFormat="1" ht="19.149999999999999" customHeight="1" x14ac:dyDescent="0.25">
      <c r="A152" s="57" t="str">
        <f t="shared" si="2"/>
        <v>Master</v>
      </c>
      <c r="B152" s="10" t="s">
        <v>73</v>
      </c>
      <c r="C152" s="55" t="s">
        <v>113</v>
      </c>
      <c r="D152" s="56">
        <v>4</v>
      </c>
      <c r="E152" s="56">
        <v>2</v>
      </c>
      <c r="F152" s="56"/>
      <c r="G152" s="56">
        <v>10</v>
      </c>
      <c r="H152" s="56">
        <v>1</v>
      </c>
      <c r="I152" s="56"/>
      <c r="J152" s="56"/>
      <c r="K152" s="56">
        <v>10</v>
      </c>
      <c r="L152" s="56">
        <v>27</v>
      </c>
    </row>
    <row r="153" spans="1:12" s="1" customFormat="1" ht="19.149999999999999" customHeight="1" x14ac:dyDescent="0.25">
      <c r="A153" s="53" t="str">
        <f t="shared" si="2"/>
        <v>Master</v>
      </c>
      <c r="B153" s="50" t="s">
        <v>74</v>
      </c>
      <c r="C153" s="50" t="s">
        <v>115</v>
      </c>
      <c r="D153" s="51"/>
      <c r="E153" s="51"/>
      <c r="F153" s="51"/>
      <c r="G153" s="51">
        <v>2</v>
      </c>
      <c r="H153" s="51">
        <v>4</v>
      </c>
      <c r="I153" s="51"/>
      <c r="J153" s="51"/>
      <c r="K153" s="51">
        <v>26</v>
      </c>
      <c r="L153" s="52">
        <v>32</v>
      </c>
    </row>
    <row r="154" spans="1:12" s="1" customFormat="1" ht="19.149999999999999" customHeight="1" x14ac:dyDescent="0.25">
      <c r="A154" s="53" t="str">
        <f t="shared" si="2"/>
        <v>Master</v>
      </c>
      <c r="B154" s="50" t="str">
        <f>B153</f>
        <v>M Neurosciences (research)</v>
      </c>
      <c r="C154" s="50" t="s">
        <v>116</v>
      </c>
      <c r="D154" s="54"/>
      <c r="E154" s="54"/>
      <c r="F154" s="54"/>
      <c r="G154" s="54">
        <v>12</v>
      </c>
      <c r="H154" s="54"/>
      <c r="I154" s="54"/>
      <c r="J154" s="54">
        <v>4</v>
      </c>
      <c r="K154" s="54">
        <v>15</v>
      </c>
      <c r="L154" s="52">
        <v>31</v>
      </c>
    </row>
    <row r="155" spans="1:12" s="1" customFormat="1" ht="19.149999999999999" customHeight="1" x14ac:dyDescent="0.25">
      <c r="A155" s="53" t="str">
        <f t="shared" si="2"/>
        <v>Master</v>
      </c>
      <c r="B155" s="50" t="str">
        <f>B154</f>
        <v>M Neurosciences (research)</v>
      </c>
      <c r="C155" s="50" t="s">
        <v>117</v>
      </c>
      <c r="D155" s="51">
        <v>1</v>
      </c>
      <c r="E155" s="51"/>
      <c r="F155" s="51"/>
      <c r="G155" s="51">
        <v>9</v>
      </c>
      <c r="H155" s="51"/>
      <c r="I155" s="51"/>
      <c r="J155" s="51">
        <v>1</v>
      </c>
      <c r="K155" s="51">
        <v>8</v>
      </c>
      <c r="L155" s="52">
        <v>19</v>
      </c>
    </row>
    <row r="156" spans="1:12" s="1" customFormat="1" ht="19.149999999999999" customHeight="1" x14ac:dyDescent="0.25">
      <c r="A156" s="57" t="str">
        <f t="shared" si="2"/>
        <v>Master</v>
      </c>
      <c r="B156" s="10" t="s">
        <v>74</v>
      </c>
      <c r="C156" s="55" t="s">
        <v>113</v>
      </c>
      <c r="D156" s="56">
        <v>1</v>
      </c>
      <c r="E156" s="56"/>
      <c r="F156" s="56"/>
      <c r="G156" s="56">
        <v>23</v>
      </c>
      <c r="H156" s="56">
        <v>4</v>
      </c>
      <c r="I156" s="56"/>
      <c r="J156" s="56">
        <v>5</v>
      </c>
      <c r="K156" s="56">
        <v>49</v>
      </c>
      <c r="L156" s="56">
        <v>82</v>
      </c>
    </row>
    <row r="157" spans="1:12" s="1" customFormat="1" ht="19.149999999999999" customHeight="1" x14ac:dyDescent="0.25">
      <c r="A157" s="53" t="str">
        <f t="shared" si="2"/>
        <v>Master</v>
      </c>
      <c r="B157" s="50" t="s">
        <v>76</v>
      </c>
      <c r="C157" s="50" t="s">
        <v>115</v>
      </c>
      <c r="D157" s="54"/>
      <c r="E157" s="54"/>
      <c r="F157" s="54"/>
      <c r="G157" s="54"/>
      <c r="H157" s="54"/>
      <c r="I157" s="54"/>
      <c r="J157" s="54"/>
      <c r="K157" s="54">
        <v>78</v>
      </c>
      <c r="L157" s="52">
        <v>78</v>
      </c>
    </row>
    <row r="158" spans="1:12" s="1" customFormat="1" ht="19.149999999999999" customHeight="1" x14ac:dyDescent="0.25">
      <c r="A158" s="53" t="str">
        <f t="shared" si="2"/>
        <v>Master</v>
      </c>
      <c r="B158" s="50" t="str">
        <f>B157</f>
        <v>M Physics and Astronomy (joint degree)</v>
      </c>
      <c r="C158" s="50" t="s">
        <v>116</v>
      </c>
      <c r="D158" s="51"/>
      <c r="E158" s="51"/>
      <c r="F158" s="51"/>
      <c r="G158" s="51"/>
      <c r="H158" s="51"/>
      <c r="I158" s="51"/>
      <c r="J158" s="51"/>
      <c r="K158" s="51">
        <v>34</v>
      </c>
      <c r="L158" s="52">
        <v>34</v>
      </c>
    </row>
    <row r="159" spans="1:12" s="1" customFormat="1" ht="19.149999999999999" customHeight="1" x14ac:dyDescent="0.25">
      <c r="A159" s="53" t="str">
        <f t="shared" si="2"/>
        <v>Master</v>
      </c>
      <c r="B159" s="50" t="str">
        <f>B158</f>
        <v>M Physics and Astronomy (joint degree)</v>
      </c>
      <c r="C159" s="50" t="s">
        <v>117</v>
      </c>
      <c r="D159" s="54"/>
      <c r="E159" s="54"/>
      <c r="F159" s="54"/>
      <c r="G159" s="54"/>
      <c r="H159" s="54"/>
      <c r="I159" s="54"/>
      <c r="J159" s="54"/>
      <c r="K159" s="54">
        <v>23</v>
      </c>
      <c r="L159" s="52">
        <v>23</v>
      </c>
    </row>
    <row r="160" spans="1:12" s="1" customFormat="1" ht="19.149999999999999" customHeight="1" x14ac:dyDescent="0.25">
      <c r="A160" s="57" t="str">
        <f t="shared" si="2"/>
        <v>Master</v>
      </c>
      <c r="B160" s="10" t="s">
        <v>76</v>
      </c>
      <c r="C160" s="55" t="s">
        <v>113</v>
      </c>
      <c r="D160" s="56"/>
      <c r="E160" s="56"/>
      <c r="F160" s="56"/>
      <c r="G160" s="56"/>
      <c r="H160" s="56"/>
      <c r="I160" s="56"/>
      <c r="J160" s="56"/>
      <c r="K160" s="56">
        <v>135</v>
      </c>
      <c r="L160" s="56">
        <v>135</v>
      </c>
    </row>
    <row r="161" spans="1:12" s="1" customFormat="1" ht="19.149999999999999" customHeight="1" x14ac:dyDescent="0.25">
      <c r="A161" s="53" t="str">
        <f t="shared" si="2"/>
        <v>Master</v>
      </c>
      <c r="B161" s="50" t="s">
        <v>78</v>
      </c>
      <c r="C161" s="50" t="s">
        <v>115</v>
      </c>
      <c r="D161" s="51">
        <v>1</v>
      </c>
      <c r="E161" s="51"/>
      <c r="F161" s="51"/>
      <c r="G161" s="51">
        <v>6</v>
      </c>
      <c r="H161" s="51">
        <v>2</v>
      </c>
      <c r="I161" s="51"/>
      <c r="J161" s="51"/>
      <c r="K161" s="51">
        <v>13</v>
      </c>
      <c r="L161" s="52">
        <v>22</v>
      </c>
    </row>
    <row r="162" spans="1:12" s="1" customFormat="1" ht="19.149999999999999" customHeight="1" x14ac:dyDescent="0.25">
      <c r="A162" s="53" t="str">
        <f t="shared" si="2"/>
        <v>Master</v>
      </c>
      <c r="B162" s="50" t="str">
        <f>B161</f>
        <v>M Science, Business and Innovation</v>
      </c>
      <c r="C162" s="50" t="s">
        <v>116</v>
      </c>
      <c r="D162" s="54"/>
      <c r="E162" s="54"/>
      <c r="F162" s="54"/>
      <c r="G162" s="54">
        <v>5</v>
      </c>
      <c r="H162" s="54"/>
      <c r="I162" s="54"/>
      <c r="J162" s="54">
        <v>1</v>
      </c>
      <c r="K162" s="54">
        <v>1</v>
      </c>
      <c r="L162" s="52">
        <v>7</v>
      </c>
    </row>
    <row r="163" spans="1:12" s="1" customFormat="1" ht="18.649999999999999" customHeight="1" x14ac:dyDescent="0.25">
      <c r="A163" s="53" t="str">
        <f t="shared" si="2"/>
        <v>Master</v>
      </c>
      <c r="B163" s="50" t="str">
        <f>B162</f>
        <v>M Science, Business and Innovation</v>
      </c>
      <c r="C163" s="50" t="s">
        <v>117</v>
      </c>
      <c r="D163" s="51"/>
      <c r="E163" s="51"/>
      <c r="F163" s="51"/>
      <c r="G163" s="51"/>
      <c r="H163" s="51"/>
      <c r="I163" s="51"/>
      <c r="J163" s="51"/>
      <c r="K163" s="51"/>
      <c r="L163" s="52"/>
    </row>
    <row r="164" spans="1:12" s="1" customFormat="1" ht="19.149999999999999" customHeight="1" x14ac:dyDescent="0.25">
      <c r="A164" s="57" t="str">
        <f t="shared" si="2"/>
        <v>Master</v>
      </c>
      <c r="B164" s="10" t="s">
        <v>78</v>
      </c>
      <c r="C164" s="55" t="s">
        <v>113</v>
      </c>
      <c r="D164" s="56">
        <v>1</v>
      </c>
      <c r="E164" s="56"/>
      <c r="F164" s="56"/>
      <c r="G164" s="56">
        <v>11</v>
      </c>
      <c r="H164" s="56">
        <v>2</v>
      </c>
      <c r="I164" s="56"/>
      <c r="J164" s="56">
        <v>1</v>
      </c>
      <c r="K164" s="56">
        <v>14</v>
      </c>
      <c r="L164" s="56">
        <v>29</v>
      </c>
    </row>
    <row r="165" spans="1:12" s="1" customFormat="1" ht="19.149999999999999" customHeight="1" x14ac:dyDescent="0.25">
      <c r="A165" s="53" t="str">
        <f t="shared" si="2"/>
        <v>Premaster</v>
      </c>
      <c r="B165" s="50" t="s">
        <v>81</v>
      </c>
      <c r="C165" s="50" t="s">
        <v>115</v>
      </c>
      <c r="D165" s="54"/>
      <c r="E165" s="54"/>
      <c r="F165" s="54"/>
      <c r="G165" s="54"/>
      <c r="H165" s="54">
        <v>2</v>
      </c>
      <c r="I165" s="54"/>
      <c r="J165" s="54"/>
      <c r="K165" s="54">
        <v>8</v>
      </c>
      <c r="L165" s="52">
        <v>10</v>
      </c>
    </row>
    <row r="166" spans="1:12" s="1" customFormat="1" ht="19.149999999999999" customHeight="1" x14ac:dyDescent="0.25">
      <c r="A166" s="53" t="str">
        <f t="shared" si="2"/>
        <v>Premaster</v>
      </c>
      <c r="B166" s="50" t="str">
        <f>B165</f>
        <v>P Artificial Intelligence</v>
      </c>
      <c r="C166" s="50" t="s">
        <v>116</v>
      </c>
      <c r="D166" s="51">
        <v>1</v>
      </c>
      <c r="E166" s="51">
        <v>1</v>
      </c>
      <c r="F166" s="51"/>
      <c r="G166" s="51">
        <v>1</v>
      </c>
      <c r="H166" s="51"/>
      <c r="I166" s="51"/>
      <c r="J166" s="51"/>
      <c r="K166" s="51"/>
      <c r="L166" s="52">
        <v>3</v>
      </c>
    </row>
    <row r="167" spans="1:12" s="1" customFormat="1" ht="19.149999999999999" customHeight="1" x14ac:dyDescent="0.25">
      <c r="A167" s="53" t="str">
        <f t="shared" si="2"/>
        <v>Premaster</v>
      </c>
      <c r="B167" s="50" t="str">
        <f>B166</f>
        <v>P Artificial Intelligence</v>
      </c>
      <c r="C167" s="50" t="s">
        <v>117</v>
      </c>
      <c r="D167" s="54">
        <v>1</v>
      </c>
      <c r="E167" s="54">
        <v>3</v>
      </c>
      <c r="F167" s="54"/>
      <c r="G167" s="54"/>
      <c r="H167" s="54"/>
      <c r="I167" s="54"/>
      <c r="J167" s="54"/>
      <c r="K167" s="54"/>
      <c r="L167" s="52">
        <v>4</v>
      </c>
    </row>
    <row r="168" spans="1:12" s="1" customFormat="1" ht="19.149999999999999" customHeight="1" x14ac:dyDescent="0.25">
      <c r="A168" s="57" t="str">
        <f t="shared" si="2"/>
        <v>Premaster</v>
      </c>
      <c r="B168" s="10" t="s">
        <v>81</v>
      </c>
      <c r="C168" s="55" t="s">
        <v>113</v>
      </c>
      <c r="D168" s="56">
        <v>2</v>
      </c>
      <c r="E168" s="56">
        <v>4</v>
      </c>
      <c r="F168" s="56"/>
      <c r="G168" s="56">
        <v>1</v>
      </c>
      <c r="H168" s="56">
        <v>2</v>
      </c>
      <c r="I168" s="56"/>
      <c r="J168" s="56"/>
      <c r="K168" s="56">
        <v>8</v>
      </c>
      <c r="L168" s="56">
        <v>17</v>
      </c>
    </row>
    <row r="169" spans="1:12" s="1" customFormat="1" ht="19.149999999999999" customHeight="1" x14ac:dyDescent="0.25">
      <c r="A169" s="53" t="str">
        <f t="shared" si="2"/>
        <v>Premaster</v>
      </c>
      <c r="B169" s="50" t="s">
        <v>82</v>
      </c>
      <c r="C169" s="50" t="s">
        <v>115</v>
      </c>
      <c r="D169" s="51"/>
      <c r="E169" s="51"/>
      <c r="F169" s="51"/>
      <c r="G169" s="51">
        <v>6</v>
      </c>
      <c r="H169" s="51"/>
      <c r="I169" s="51"/>
      <c r="J169" s="51"/>
      <c r="K169" s="51">
        <v>8</v>
      </c>
      <c r="L169" s="52">
        <v>14</v>
      </c>
    </row>
    <row r="170" spans="1:12" s="1" customFormat="1" ht="19.149999999999999" customHeight="1" x14ac:dyDescent="0.25">
      <c r="A170" s="53" t="str">
        <f t="shared" si="2"/>
        <v>Premaster</v>
      </c>
      <c r="B170" s="50" t="str">
        <f>B169</f>
        <v>P Bioinformatics and Systems Biology</v>
      </c>
      <c r="C170" s="50" t="s">
        <v>116</v>
      </c>
      <c r="D170" s="54">
        <v>1</v>
      </c>
      <c r="E170" s="54"/>
      <c r="F170" s="54"/>
      <c r="G170" s="54"/>
      <c r="H170" s="54"/>
      <c r="I170" s="54"/>
      <c r="J170" s="54"/>
      <c r="K170" s="54">
        <v>1</v>
      </c>
      <c r="L170" s="52">
        <v>2</v>
      </c>
    </row>
    <row r="171" spans="1:12" s="1" customFormat="1" ht="19.149999999999999" customHeight="1" x14ac:dyDescent="0.25">
      <c r="A171" s="53" t="str">
        <f t="shared" si="2"/>
        <v>Premaster</v>
      </c>
      <c r="B171" s="50" t="str">
        <f>B170</f>
        <v>P Bioinformatics and Systems Biology</v>
      </c>
      <c r="C171" s="50" t="s">
        <v>117</v>
      </c>
      <c r="D171" s="51"/>
      <c r="E171" s="51">
        <v>4</v>
      </c>
      <c r="F171" s="51"/>
      <c r="G171" s="51">
        <v>2</v>
      </c>
      <c r="H171" s="51"/>
      <c r="I171" s="51"/>
      <c r="J171" s="51"/>
      <c r="K171" s="51"/>
      <c r="L171" s="52">
        <v>6</v>
      </c>
    </row>
    <row r="172" spans="1:12" s="1" customFormat="1" ht="19.149999999999999" customHeight="1" x14ac:dyDescent="0.25">
      <c r="A172" s="57" t="str">
        <f t="shared" si="2"/>
        <v>Premaster</v>
      </c>
      <c r="B172" s="10" t="s">
        <v>82</v>
      </c>
      <c r="C172" s="55" t="s">
        <v>113</v>
      </c>
      <c r="D172" s="56">
        <v>1</v>
      </c>
      <c r="E172" s="56">
        <v>4</v>
      </c>
      <c r="F172" s="56"/>
      <c r="G172" s="56">
        <v>8</v>
      </c>
      <c r="H172" s="56"/>
      <c r="I172" s="56"/>
      <c r="J172" s="56"/>
      <c r="K172" s="56">
        <v>9</v>
      </c>
      <c r="L172" s="56">
        <v>22</v>
      </c>
    </row>
    <row r="173" spans="1:12" s="1" customFormat="1" ht="19.149999999999999" customHeight="1" x14ac:dyDescent="0.25">
      <c r="A173" s="53" t="str">
        <f t="shared" si="2"/>
        <v>Premaster</v>
      </c>
      <c r="B173" s="50" t="s">
        <v>83</v>
      </c>
      <c r="C173" s="50" t="s">
        <v>115</v>
      </c>
      <c r="D173" s="51">
        <v>1</v>
      </c>
      <c r="E173" s="51"/>
      <c r="F173" s="51"/>
      <c r="G173" s="51"/>
      <c r="H173" s="51"/>
      <c r="I173" s="51"/>
      <c r="J173" s="51"/>
      <c r="K173" s="51">
        <v>2</v>
      </c>
      <c r="L173" s="52">
        <v>3</v>
      </c>
    </row>
    <row r="174" spans="1:12" s="1" customFormat="1" ht="19.149999999999999" customHeight="1" x14ac:dyDescent="0.25">
      <c r="A174" s="53" t="str">
        <f t="shared" si="2"/>
        <v>Premaster</v>
      </c>
      <c r="B174" s="50" t="str">
        <f>B173</f>
        <v>P Biomedical Technology and Physics</v>
      </c>
      <c r="C174" s="50" t="s">
        <v>116</v>
      </c>
      <c r="D174" s="54"/>
      <c r="E174" s="54">
        <v>1</v>
      </c>
      <c r="F174" s="54"/>
      <c r="G174" s="54"/>
      <c r="H174" s="54"/>
      <c r="I174" s="54"/>
      <c r="J174" s="54"/>
      <c r="K174" s="54">
        <v>1</v>
      </c>
      <c r="L174" s="52">
        <v>2</v>
      </c>
    </row>
    <row r="175" spans="1:12" s="1" customFormat="1" ht="19.149999999999999" customHeight="1" x14ac:dyDescent="0.25">
      <c r="A175" s="53" t="str">
        <f t="shared" si="2"/>
        <v>Premaster</v>
      </c>
      <c r="B175" s="50" t="str">
        <f>B174</f>
        <v>P Biomedical Technology and Physics</v>
      </c>
      <c r="C175" s="50" t="s">
        <v>117</v>
      </c>
      <c r="D175" s="51"/>
      <c r="E175" s="51">
        <v>6</v>
      </c>
      <c r="F175" s="51"/>
      <c r="G175" s="51"/>
      <c r="H175" s="51"/>
      <c r="I175" s="51"/>
      <c r="J175" s="51"/>
      <c r="K175" s="51"/>
      <c r="L175" s="52">
        <v>6</v>
      </c>
    </row>
    <row r="176" spans="1:12" s="1" customFormat="1" ht="19.149999999999999" customHeight="1" x14ac:dyDescent="0.25">
      <c r="A176" s="57" t="str">
        <f t="shared" si="2"/>
        <v>Premaster</v>
      </c>
      <c r="B176" s="10" t="s">
        <v>83</v>
      </c>
      <c r="C176" s="55" t="s">
        <v>113</v>
      </c>
      <c r="D176" s="56">
        <v>1</v>
      </c>
      <c r="E176" s="56">
        <v>7</v>
      </c>
      <c r="F176" s="56"/>
      <c r="G176" s="56"/>
      <c r="H176" s="56"/>
      <c r="I176" s="56"/>
      <c r="J176" s="56"/>
      <c r="K176" s="56">
        <v>3</v>
      </c>
      <c r="L176" s="56">
        <v>11</v>
      </c>
    </row>
    <row r="177" spans="1:12" s="1" customFormat="1" ht="19.149999999999999" customHeight="1" x14ac:dyDescent="0.25">
      <c r="A177" s="53" t="str">
        <f t="shared" si="2"/>
        <v>Premaster</v>
      </c>
      <c r="B177" s="50" t="s">
        <v>84</v>
      </c>
      <c r="C177" s="50" t="s">
        <v>115</v>
      </c>
      <c r="D177" s="54"/>
      <c r="E177" s="54"/>
      <c r="F177" s="54"/>
      <c r="G177" s="54">
        <v>1</v>
      </c>
      <c r="H177" s="54"/>
      <c r="I177" s="54"/>
      <c r="J177" s="54"/>
      <c r="K177" s="54">
        <v>7</v>
      </c>
      <c r="L177" s="52">
        <v>8</v>
      </c>
    </row>
    <row r="178" spans="1:12" s="1" customFormat="1" ht="19.149999999999999" customHeight="1" x14ac:dyDescent="0.25">
      <c r="A178" s="53" t="str">
        <f t="shared" si="2"/>
        <v>Premaster</v>
      </c>
      <c r="B178" s="50" t="str">
        <f>B177</f>
        <v>P Business Analytics</v>
      </c>
      <c r="C178" s="50" t="s">
        <v>116</v>
      </c>
      <c r="D178" s="51"/>
      <c r="E178" s="51">
        <v>1</v>
      </c>
      <c r="F178" s="51"/>
      <c r="G178" s="51"/>
      <c r="H178" s="51"/>
      <c r="I178" s="51"/>
      <c r="J178" s="51"/>
      <c r="K178" s="51"/>
      <c r="L178" s="52">
        <v>1</v>
      </c>
    </row>
    <row r="179" spans="1:12" s="1" customFormat="1" ht="19.149999999999999" customHeight="1" x14ac:dyDescent="0.25">
      <c r="A179" s="53" t="str">
        <f t="shared" si="2"/>
        <v>Premaster</v>
      </c>
      <c r="B179" s="50" t="str">
        <f>B178</f>
        <v>P Business Analytics</v>
      </c>
      <c r="C179" s="50" t="s">
        <v>117</v>
      </c>
      <c r="D179" s="54"/>
      <c r="E179" s="54">
        <v>8</v>
      </c>
      <c r="F179" s="54"/>
      <c r="G179" s="54">
        <v>2</v>
      </c>
      <c r="H179" s="54"/>
      <c r="I179" s="54"/>
      <c r="J179" s="54"/>
      <c r="K179" s="54"/>
      <c r="L179" s="52">
        <v>10</v>
      </c>
    </row>
    <row r="180" spans="1:12" s="1" customFormat="1" ht="19.149999999999999" customHeight="1" x14ac:dyDescent="0.25">
      <c r="A180" s="57" t="str">
        <f t="shared" si="2"/>
        <v>Premaster</v>
      </c>
      <c r="B180" s="10" t="s">
        <v>84</v>
      </c>
      <c r="C180" s="55" t="s">
        <v>113</v>
      </c>
      <c r="D180" s="56"/>
      <c r="E180" s="56">
        <v>9</v>
      </c>
      <c r="F180" s="56"/>
      <c r="G180" s="56">
        <v>3</v>
      </c>
      <c r="H180" s="56"/>
      <c r="I180" s="56"/>
      <c r="J180" s="56"/>
      <c r="K180" s="56">
        <v>7</v>
      </c>
      <c r="L180" s="56">
        <v>19</v>
      </c>
    </row>
    <row r="181" spans="1:12" s="1" customFormat="1" ht="19.149999999999999" customHeight="1" x14ac:dyDescent="0.25">
      <c r="A181" s="53" t="str">
        <f t="shared" si="2"/>
        <v>Premaster</v>
      </c>
      <c r="B181" s="50" t="s">
        <v>85</v>
      </c>
      <c r="C181" s="50" t="s">
        <v>115</v>
      </c>
      <c r="D181" s="51">
        <v>1</v>
      </c>
      <c r="E181" s="51">
        <v>1</v>
      </c>
      <c r="F181" s="51"/>
      <c r="G181" s="51">
        <v>2</v>
      </c>
      <c r="H181" s="51"/>
      <c r="I181" s="51"/>
      <c r="J181" s="51"/>
      <c r="K181" s="51">
        <v>2</v>
      </c>
      <c r="L181" s="52">
        <v>6</v>
      </c>
    </row>
    <row r="182" spans="1:12" s="1" customFormat="1" ht="19.149999999999999" customHeight="1" x14ac:dyDescent="0.25">
      <c r="A182" s="53" t="str">
        <f t="shared" si="2"/>
        <v>Premaster</v>
      </c>
      <c r="B182" s="50" t="str">
        <f>B181</f>
        <v>P Computer Science</v>
      </c>
      <c r="C182" s="50" t="s">
        <v>116</v>
      </c>
      <c r="D182" s="54"/>
      <c r="E182" s="54">
        <v>3</v>
      </c>
      <c r="F182" s="54"/>
      <c r="G182" s="54"/>
      <c r="H182" s="54"/>
      <c r="I182" s="54"/>
      <c r="J182" s="54"/>
      <c r="K182" s="54">
        <v>1</v>
      </c>
      <c r="L182" s="52">
        <v>4</v>
      </c>
    </row>
    <row r="183" spans="1:12" s="1" customFormat="1" ht="19.149999999999999" customHeight="1" x14ac:dyDescent="0.25">
      <c r="A183" s="53" t="str">
        <f t="shared" si="2"/>
        <v>Premaster</v>
      </c>
      <c r="B183" s="50" t="str">
        <f>B182</f>
        <v>P Computer Science</v>
      </c>
      <c r="C183" s="50" t="s">
        <v>117</v>
      </c>
      <c r="D183" s="51">
        <v>1</v>
      </c>
      <c r="E183" s="51">
        <v>14</v>
      </c>
      <c r="F183" s="51"/>
      <c r="G183" s="51"/>
      <c r="H183" s="51"/>
      <c r="I183" s="51"/>
      <c r="J183" s="51"/>
      <c r="K183" s="51"/>
      <c r="L183" s="52">
        <v>15</v>
      </c>
    </row>
    <row r="184" spans="1:12" s="1" customFormat="1" ht="19.149999999999999" customHeight="1" x14ac:dyDescent="0.25">
      <c r="A184" s="57" t="str">
        <f t="shared" si="2"/>
        <v>Premaster</v>
      </c>
      <c r="B184" s="10" t="s">
        <v>85</v>
      </c>
      <c r="C184" s="55" t="s">
        <v>113</v>
      </c>
      <c r="D184" s="56">
        <v>2</v>
      </c>
      <c r="E184" s="56">
        <v>18</v>
      </c>
      <c r="F184" s="56"/>
      <c r="G184" s="56">
        <v>2</v>
      </c>
      <c r="H184" s="56"/>
      <c r="I184" s="56"/>
      <c r="J184" s="56"/>
      <c r="K184" s="56">
        <v>3</v>
      </c>
      <c r="L184" s="56">
        <v>25</v>
      </c>
    </row>
    <row r="185" spans="1:12" s="1" customFormat="1" ht="19.149999999999999" customHeight="1" x14ac:dyDescent="0.25">
      <c r="A185" s="53" t="str">
        <f t="shared" si="2"/>
        <v>Premaster</v>
      </c>
      <c r="B185" s="50" t="s">
        <v>86</v>
      </c>
      <c r="C185" s="50" t="s">
        <v>115</v>
      </c>
      <c r="D185" s="54">
        <v>1</v>
      </c>
      <c r="E185" s="54"/>
      <c r="F185" s="54"/>
      <c r="G185" s="54"/>
      <c r="H185" s="54"/>
      <c r="I185" s="54"/>
      <c r="J185" s="54"/>
      <c r="K185" s="54"/>
      <c r="L185" s="52">
        <v>1</v>
      </c>
    </row>
    <row r="186" spans="1:12" s="1" customFormat="1" ht="18.649999999999999" customHeight="1" x14ac:dyDescent="0.25">
      <c r="A186" s="53" t="str">
        <f t="shared" si="2"/>
        <v>Premaster</v>
      </c>
      <c r="B186" s="50" t="str">
        <f>B185</f>
        <v>P Ecology and Evolution</v>
      </c>
      <c r="C186" s="50" t="s">
        <v>116</v>
      </c>
      <c r="D186" s="51"/>
      <c r="E186" s="51"/>
      <c r="F186" s="51"/>
      <c r="G186" s="51"/>
      <c r="H186" s="51"/>
      <c r="I186" s="51"/>
      <c r="J186" s="51"/>
      <c r="K186" s="51"/>
      <c r="L186" s="52"/>
    </row>
    <row r="187" spans="1:12" s="1" customFormat="1" ht="19.149999999999999" customHeight="1" x14ac:dyDescent="0.25">
      <c r="A187" s="57" t="str">
        <f t="shared" si="2"/>
        <v>Premaster</v>
      </c>
      <c r="B187" s="10" t="s">
        <v>86</v>
      </c>
      <c r="C187" s="55" t="s">
        <v>113</v>
      </c>
      <c r="D187" s="56">
        <v>1</v>
      </c>
      <c r="E187" s="56"/>
      <c r="F187" s="56"/>
      <c r="G187" s="56"/>
      <c r="H187" s="56"/>
      <c r="I187" s="56"/>
      <c r="J187" s="56"/>
      <c r="K187" s="56"/>
      <c r="L187" s="56">
        <v>1</v>
      </c>
    </row>
    <row r="188" spans="1:12" s="1" customFormat="1" ht="19.149999999999999" customHeight="1" x14ac:dyDescent="0.25">
      <c r="A188" s="53" t="str">
        <f t="shared" si="2"/>
        <v>Premaster</v>
      </c>
      <c r="B188" s="50" t="s">
        <v>87</v>
      </c>
      <c r="C188" s="50" t="s">
        <v>115</v>
      </c>
      <c r="D188" s="54"/>
      <c r="E188" s="54"/>
      <c r="F188" s="54"/>
      <c r="G188" s="54">
        <v>10</v>
      </c>
      <c r="H188" s="54">
        <v>1</v>
      </c>
      <c r="I188" s="54"/>
      <c r="J188" s="54"/>
      <c r="K188" s="54">
        <v>11</v>
      </c>
      <c r="L188" s="52">
        <v>22</v>
      </c>
    </row>
    <row r="189" spans="1:12" s="1" customFormat="1" ht="19.149999999999999" customHeight="1" x14ac:dyDescent="0.25">
      <c r="A189" s="53" t="str">
        <f t="shared" si="2"/>
        <v>Premaster</v>
      </c>
      <c r="B189" s="50" t="str">
        <f>B188</f>
        <v>P Environment and Resource Management</v>
      </c>
      <c r="C189" s="50" t="s">
        <v>116</v>
      </c>
      <c r="D189" s="51"/>
      <c r="E189" s="51">
        <v>2</v>
      </c>
      <c r="F189" s="51"/>
      <c r="G189" s="51">
        <v>1</v>
      </c>
      <c r="H189" s="51"/>
      <c r="I189" s="51"/>
      <c r="J189" s="51"/>
      <c r="K189" s="51">
        <v>2</v>
      </c>
      <c r="L189" s="52">
        <v>5</v>
      </c>
    </row>
    <row r="190" spans="1:12" s="1" customFormat="1" ht="19.149999999999999" customHeight="1" x14ac:dyDescent="0.25">
      <c r="A190" s="53" t="str">
        <f t="shared" si="2"/>
        <v>Premaster</v>
      </c>
      <c r="B190" s="50" t="str">
        <f>B189</f>
        <v>P Environment and Resource Management</v>
      </c>
      <c r="C190" s="50" t="s">
        <v>117</v>
      </c>
      <c r="D190" s="54"/>
      <c r="E190" s="54">
        <v>1</v>
      </c>
      <c r="F190" s="54"/>
      <c r="G190" s="54"/>
      <c r="H190" s="54"/>
      <c r="I190" s="54"/>
      <c r="J190" s="54"/>
      <c r="K190" s="54">
        <v>1</v>
      </c>
      <c r="L190" s="52">
        <v>2</v>
      </c>
    </row>
    <row r="191" spans="1:12" s="1" customFormat="1" ht="19.149999999999999" customHeight="1" x14ac:dyDescent="0.25">
      <c r="A191" s="57" t="str">
        <f t="shared" si="2"/>
        <v>Premaster</v>
      </c>
      <c r="B191" s="10" t="s">
        <v>87</v>
      </c>
      <c r="C191" s="55" t="s">
        <v>113</v>
      </c>
      <c r="D191" s="56"/>
      <c r="E191" s="56">
        <v>3</v>
      </c>
      <c r="F191" s="56"/>
      <c r="G191" s="56">
        <v>11</v>
      </c>
      <c r="H191" s="56">
        <v>1</v>
      </c>
      <c r="I191" s="56"/>
      <c r="J191" s="56"/>
      <c r="K191" s="56">
        <v>14</v>
      </c>
      <c r="L191" s="56">
        <v>29</v>
      </c>
    </row>
    <row r="192" spans="1:12" s="1" customFormat="1" ht="19.149999999999999" customHeight="1" x14ac:dyDescent="0.25">
      <c r="A192" s="53" t="str">
        <f t="shared" si="2"/>
        <v>Premaster</v>
      </c>
      <c r="B192" s="50" t="s">
        <v>88</v>
      </c>
      <c r="C192" s="50" t="s">
        <v>115</v>
      </c>
      <c r="D192" s="51"/>
      <c r="E192" s="51">
        <v>1</v>
      </c>
      <c r="F192" s="51"/>
      <c r="G192" s="51">
        <v>41</v>
      </c>
      <c r="H192" s="51">
        <v>10</v>
      </c>
      <c r="I192" s="51"/>
      <c r="J192" s="51"/>
      <c r="K192" s="51">
        <v>72</v>
      </c>
      <c r="L192" s="52">
        <v>124</v>
      </c>
    </row>
    <row r="193" spans="1:12" s="1" customFormat="1" ht="19.149999999999999" customHeight="1" x14ac:dyDescent="0.25">
      <c r="A193" s="53" t="str">
        <f t="shared" si="2"/>
        <v>Premaster</v>
      </c>
      <c r="B193" s="50" t="str">
        <f>B192</f>
        <v>P Health Sciences</v>
      </c>
      <c r="C193" s="50" t="s">
        <v>116</v>
      </c>
      <c r="D193" s="54"/>
      <c r="E193" s="54">
        <v>1</v>
      </c>
      <c r="F193" s="54"/>
      <c r="G193" s="54">
        <v>1</v>
      </c>
      <c r="H193" s="54"/>
      <c r="I193" s="54"/>
      <c r="J193" s="54"/>
      <c r="K193" s="54">
        <v>2</v>
      </c>
      <c r="L193" s="52">
        <v>4</v>
      </c>
    </row>
    <row r="194" spans="1:12" s="1" customFormat="1" ht="19.149999999999999" customHeight="1" x14ac:dyDescent="0.25">
      <c r="A194" s="53" t="str">
        <f t="shared" si="2"/>
        <v>Premaster</v>
      </c>
      <c r="B194" s="50" t="str">
        <f>B193</f>
        <v>P Health Sciences</v>
      </c>
      <c r="C194" s="50" t="s">
        <v>117</v>
      </c>
      <c r="D194" s="51"/>
      <c r="E194" s="51"/>
      <c r="F194" s="51"/>
      <c r="G194" s="51">
        <v>1</v>
      </c>
      <c r="H194" s="51"/>
      <c r="I194" s="51"/>
      <c r="J194" s="51"/>
      <c r="K194" s="51"/>
      <c r="L194" s="52">
        <v>1</v>
      </c>
    </row>
    <row r="195" spans="1:12" s="1" customFormat="1" ht="19.149999999999999" customHeight="1" x14ac:dyDescent="0.25">
      <c r="A195" s="57" t="str">
        <f t="shared" si="2"/>
        <v>Premaster</v>
      </c>
      <c r="B195" s="10" t="s">
        <v>88</v>
      </c>
      <c r="C195" s="55" t="s">
        <v>113</v>
      </c>
      <c r="D195" s="56"/>
      <c r="E195" s="56">
        <v>2</v>
      </c>
      <c r="F195" s="56"/>
      <c r="G195" s="56">
        <v>43</v>
      </c>
      <c r="H195" s="56">
        <v>10</v>
      </c>
      <c r="I195" s="56"/>
      <c r="J195" s="56"/>
      <c r="K195" s="56">
        <v>74</v>
      </c>
      <c r="L195" s="56">
        <v>129</v>
      </c>
    </row>
    <row r="196" spans="1:12" s="1" customFormat="1" ht="19.149999999999999" customHeight="1" x14ac:dyDescent="0.25">
      <c r="A196" s="53" t="str">
        <f t="shared" si="2"/>
        <v>Premaster</v>
      </c>
      <c r="B196" s="50" t="s">
        <v>90</v>
      </c>
      <c r="C196" s="50" t="s">
        <v>115</v>
      </c>
      <c r="D196" s="51"/>
      <c r="E196" s="51"/>
      <c r="F196" s="51"/>
      <c r="G196" s="51">
        <v>3</v>
      </c>
      <c r="H196" s="51"/>
      <c r="I196" s="51"/>
      <c r="J196" s="51"/>
      <c r="K196" s="51">
        <v>6</v>
      </c>
      <c r="L196" s="52">
        <v>9</v>
      </c>
    </row>
    <row r="197" spans="1:12" s="1" customFormat="1" ht="19.149999999999999" customHeight="1" x14ac:dyDescent="0.25">
      <c r="A197" s="53" t="str">
        <f t="shared" si="2"/>
        <v>Premaster</v>
      </c>
      <c r="B197" s="50" t="str">
        <f>B196</f>
        <v>P Information Sciences</v>
      </c>
      <c r="C197" s="50" t="s">
        <v>116</v>
      </c>
      <c r="D197" s="54"/>
      <c r="E197" s="54"/>
      <c r="F197" s="54"/>
      <c r="G197" s="54"/>
      <c r="H197" s="54"/>
      <c r="I197" s="54"/>
      <c r="J197" s="54"/>
      <c r="K197" s="54">
        <v>1</v>
      </c>
      <c r="L197" s="52">
        <v>1</v>
      </c>
    </row>
    <row r="198" spans="1:12" s="1" customFormat="1" ht="19.149999999999999" customHeight="1" x14ac:dyDescent="0.25">
      <c r="A198" s="53" t="str">
        <f t="shared" si="2"/>
        <v>Premaster</v>
      </c>
      <c r="B198" s="50" t="str">
        <f>B197</f>
        <v>P Information Sciences</v>
      </c>
      <c r="C198" s="50" t="s">
        <v>117</v>
      </c>
      <c r="D198" s="51">
        <v>1</v>
      </c>
      <c r="E198" s="51">
        <v>1</v>
      </c>
      <c r="F198" s="51"/>
      <c r="G198" s="51">
        <v>3</v>
      </c>
      <c r="H198" s="51"/>
      <c r="I198" s="51"/>
      <c r="J198" s="51"/>
      <c r="K198" s="51">
        <v>4</v>
      </c>
      <c r="L198" s="52">
        <v>9</v>
      </c>
    </row>
    <row r="199" spans="1:12" s="1" customFormat="1" ht="19.149999999999999" customHeight="1" x14ac:dyDescent="0.25">
      <c r="A199" s="57" t="str">
        <f t="shared" si="2"/>
        <v>Premaster</v>
      </c>
      <c r="B199" s="10" t="s">
        <v>90</v>
      </c>
      <c r="C199" s="55" t="s">
        <v>113</v>
      </c>
      <c r="D199" s="56">
        <v>1</v>
      </c>
      <c r="E199" s="56">
        <v>1</v>
      </c>
      <c r="F199" s="56"/>
      <c r="G199" s="56">
        <v>6</v>
      </c>
      <c r="H199" s="56"/>
      <c r="I199" s="56"/>
      <c r="J199" s="56"/>
      <c r="K199" s="56">
        <v>11</v>
      </c>
      <c r="L199" s="56">
        <v>19</v>
      </c>
    </row>
    <row r="200" spans="1:12" s="1" customFormat="1" ht="18.649999999999999" customHeight="1" x14ac:dyDescent="0.25">
      <c r="A200" s="53" t="str">
        <f t="shared" si="2"/>
        <v>Premaster</v>
      </c>
      <c r="B200" s="50" t="s">
        <v>91</v>
      </c>
      <c r="C200" s="50" t="s">
        <v>115</v>
      </c>
      <c r="D200" s="54"/>
      <c r="E200" s="54"/>
      <c r="F200" s="54"/>
      <c r="G200" s="54"/>
      <c r="H200" s="54"/>
      <c r="I200" s="54"/>
      <c r="J200" s="54"/>
      <c r="K200" s="54"/>
      <c r="L200" s="52"/>
    </row>
    <row r="201" spans="1:12" s="1" customFormat="1" ht="19.149999999999999" customHeight="1" x14ac:dyDescent="0.25">
      <c r="A201" s="53" t="str">
        <f t="shared" si="2"/>
        <v>Premaster</v>
      </c>
      <c r="B201" s="50" t="str">
        <f>B200</f>
        <v>P Mathematics</v>
      </c>
      <c r="C201" s="50" t="s">
        <v>116</v>
      </c>
      <c r="D201" s="51"/>
      <c r="E201" s="51"/>
      <c r="F201" s="51"/>
      <c r="G201" s="51"/>
      <c r="H201" s="51"/>
      <c r="I201" s="51"/>
      <c r="J201" s="51"/>
      <c r="K201" s="51">
        <v>1</v>
      </c>
      <c r="L201" s="52">
        <v>1</v>
      </c>
    </row>
    <row r="202" spans="1:12" s="1" customFormat="1" ht="18.649999999999999" customHeight="1" x14ac:dyDescent="0.25">
      <c r="A202" s="53" t="str">
        <f t="shared" si="2"/>
        <v>Premaster</v>
      </c>
      <c r="B202" s="50" t="str">
        <f>B201</f>
        <v>P Mathematics</v>
      </c>
      <c r="C202" s="50" t="s">
        <v>117</v>
      </c>
      <c r="D202" s="54"/>
      <c r="E202" s="54"/>
      <c r="F202" s="54"/>
      <c r="G202" s="54"/>
      <c r="H202" s="54"/>
      <c r="I202" s="54"/>
      <c r="J202" s="54"/>
      <c r="K202" s="54"/>
      <c r="L202" s="52"/>
    </row>
    <row r="203" spans="1:12" s="1" customFormat="1" ht="19.149999999999999" customHeight="1" x14ac:dyDescent="0.25">
      <c r="A203" s="57" t="str">
        <f t="shared" si="2"/>
        <v>Premaster</v>
      </c>
      <c r="B203" s="10" t="s">
        <v>91</v>
      </c>
      <c r="C203" s="55" t="s">
        <v>113</v>
      </c>
      <c r="D203" s="56"/>
      <c r="E203" s="56"/>
      <c r="F203" s="56"/>
      <c r="G203" s="56"/>
      <c r="H203" s="56"/>
      <c r="I203" s="56"/>
      <c r="J203" s="56"/>
      <c r="K203" s="56">
        <v>1</v>
      </c>
      <c r="L203" s="56">
        <v>1</v>
      </c>
    </row>
    <row r="204" spans="1:12" s="1" customFormat="1" ht="19.149999999999999" customHeight="1" x14ac:dyDescent="0.25">
      <c r="A204" s="53" t="str">
        <f t="shared" si="2"/>
        <v>Premaster</v>
      </c>
      <c r="B204" s="50" t="s">
        <v>92</v>
      </c>
      <c r="C204" s="50" t="s">
        <v>115</v>
      </c>
      <c r="D204" s="51"/>
      <c r="E204" s="51"/>
      <c r="F204" s="51"/>
      <c r="G204" s="51">
        <v>2</v>
      </c>
      <c r="H204" s="51"/>
      <c r="I204" s="51"/>
      <c r="J204" s="51"/>
      <c r="K204" s="51">
        <v>5</v>
      </c>
      <c r="L204" s="52">
        <v>7</v>
      </c>
    </row>
    <row r="205" spans="1:12" s="1" customFormat="1" ht="19.149999999999999" customHeight="1" x14ac:dyDescent="0.25">
      <c r="A205" s="53" t="str">
        <f t="shared" ref="A205:A207" si="3">IF(LEFT(B205,1)="B","Bachelor",IF(LEFT(B205,1)="M","Master",IF(LEFT(B205,1)="P","Premaster")))</f>
        <v>Premaster</v>
      </c>
      <c r="B205" s="50" t="str">
        <f>B204</f>
        <v>P Science, Business and Innovation</v>
      </c>
      <c r="C205" s="50" t="s">
        <v>116</v>
      </c>
      <c r="D205" s="54">
        <v>1</v>
      </c>
      <c r="E205" s="54"/>
      <c r="F205" s="54"/>
      <c r="G205" s="54"/>
      <c r="H205" s="54"/>
      <c r="I205" s="54"/>
      <c r="J205" s="54"/>
      <c r="K205" s="54">
        <v>1</v>
      </c>
      <c r="L205" s="52">
        <v>2</v>
      </c>
    </row>
    <row r="206" spans="1:12" s="1" customFormat="1" ht="19.149999999999999" customHeight="1" x14ac:dyDescent="0.25">
      <c r="A206" s="53" t="str">
        <f t="shared" si="3"/>
        <v>Premaster</v>
      </c>
      <c r="B206" s="50" t="str">
        <f>B205</f>
        <v>P Science, Business and Innovation</v>
      </c>
      <c r="C206" s="50" t="s">
        <v>117</v>
      </c>
      <c r="D206" s="51"/>
      <c r="E206" s="51">
        <v>1</v>
      </c>
      <c r="F206" s="51"/>
      <c r="G206" s="51"/>
      <c r="H206" s="51"/>
      <c r="I206" s="51"/>
      <c r="J206" s="51"/>
      <c r="K206" s="51">
        <v>1</v>
      </c>
      <c r="L206" s="52">
        <v>2</v>
      </c>
    </row>
    <row r="207" spans="1:12" s="1" customFormat="1" ht="19.149999999999999" customHeight="1" x14ac:dyDescent="0.25">
      <c r="A207" s="57" t="str">
        <f t="shared" si="3"/>
        <v>Premaster</v>
      </c>
      <c r="B207" s="10" t="s">
        <v>92</v>
      </c>
      <c r="C207" s="55" t="s">
        <v>113</v>
      </c>
      <c r="D207" s="56">
        <v>1</v>
      </c>
      <c r="E207" s="56">
        <v>1</v>
      </c>
      <c r="F207" s="56"/>
      <c r="G207" s="56">
        <v>2</v>
      </c>
      <c r="H207" s="56"/>
      <c r="I207" s="56"/>
      <c r="J207" s="56"/>
      <c r="K207" s="56">
        <v>7</v>
      </c>
      <c r="L207" s="56">
        <v>11</v>
      </c>
    </row>
    <row r="208" spans="1:12" s="1" customFormat="1" ht="19.149999999999999" customHeight="1" x14ac:dyDescent="0.25">
      <c r="A208" s="38" t="s">
        <v>94</v>
      </c>
      <c r="B208" s="58"/>
      <c r="C208" s="59"/>
      <c r="D208" s="60">
        <v>261</v>
      </c>
      <c r="E208" s="60">
        <v>307</v>
      </c>
      <c r="F208" s="60">
        <v>117</v>
      </c>
      <c r="G208" s="60">
        <v>1132</v>
      </c>
      <c r="H208" s="60">
        <v>171</v>
      </c>
      <c r="I208" s="60">
        <v>3</v>
      </c>
      <c r="J208" s="60">
        <v>36</v>
      </c>
      <c r="K208" s="60">
        <v>3015</v>
      </c>
      <c r="L208" s="60">
        <v>5042</v>
      </c>
    </row>
    <row r="209" spans="1:12" s="1" customFormat="1" ht="11.15" customHeight="1" x14ac:dyDescent="0.25">
      <c r="A209" s="41"/>
      <c r="B209" s="41"/>
      <c r="C209" s="41"/>
      <c r="D209" s="41"/>
      <c r="E209" s="41"/>
      <c r="F209" s="41"/>
      <c r="G209" s="41"/>
      <c r="H209" s="41"/>
      <c r="I209" s="41"/>
      <c r="J209" s="41"/>
      <c r="K209" s="41"/>
      <c r="L209" s="41"/>
    </row>
  </sheetData>
  <autoFilter ref="A12:L208" xr:uid="{54EA2681-C8EA-474C-AEF3-2AA4C3288FC7}"/>
  <mergeCells count="2">
    <mergeCell ref="A1:L1"/>
    <mergeCell ref="D11:K11"/>
  </mergeCells>
  <pageMargins left="0.7" right="0.7" top="0.75" bottom="0.75" header="0.3" footer="0.3"/>
  <pageSetup paperSize="9" orientation="landscape"/>
  <headerFooter alignWithMargin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AF96B-8170-41ED-9788-F47C9D7DBB16}">
  <sheetPr>
    <tabColor rgb="FFF7F095"/>
  </sheetPr>
  <dimension ref="A1:M42"/>
  <sheetViews>
    <sheetView tabSelected="1" workbookViewId="0">
      <pane xSplit="1" ySplit="3" topLeftCell="B4" activePane="bottomRight" state="frozen"/>
      <selection activeCell="F24" sqref="F24"/>
      <selection pane="topRight" activeCell="F24" sqref="F24"/>
      <selection pane="bottomLeft" activeCell="F24" sqref="F24"/>
      <selection pane="bottomRight" activeCell="B4" sqref="B4"/>
    </sheetView>
  </sheetViews>
  <sheetFormatPr defaultColWidth="9.1796875" defaultRowHeight="14.5" x14ac:dyDescent="0.35"/>
  <cols>
    <col min="1" max="1" width="66.54296875" style="63" bestFit="1" customWidth="1"/>
    <col min="2" max="9" width="13.7265625" style="63" customWidth="1"/>
    <col min="10" max="10" width="14.81640625" style="63" bestFit="1" customWidth="1"/>
    <col min="11" max="11" width="9.1796875" style="63"/>
    <col min="12" max="12" width="4.26953125" style="63" customWidth="1"/>
    <col min="13" max="16384" width="9.1796875" style="63"/>
  </cols>
  <sheetData>
    <row r="1" spans="1:13" ht="14.5" customHeight="1" x14ac:dyDescent="0.35">
      <c r="A1" s="99" t="s">
        <v>17</v>
      </c>
      <c r="B1" s="101" t="s">
        <v>118</v>
      </c>
      <c r="C1" s="110" t="s">
        <v>119</v>
      </c>
      <c r="D1" s="102" t="s">
        <v>110</v>
      </c>
      <c r="E1" s="102"/>
      <c r="F1" s="102"/>
      <c r="G1" s="103" t="s">
        <v>120</v>
      </c>
      <c r="H1" s="102"/>
      <c r="I1" s="101"/>
      <c r="J1" s="104" t="s">
        <v>22</v>
      </c>
      <c r="K1" s="61" t="s">
        <v>121</v>
      </c>
      <c r="L1" s="62"/>
      <c r="M1" s="61" t="s">
        <v>122</v>
      </c>
    </row>
    <row r="2" spans="1:13" ht="21" customHeight="1" x14ac:dyDescent="0.35">
      <c r="A2" s="99"/>
      <c r="B2" s="101"/>
      <c r="C2" s="110"/>
      <c r="D2" s="102"/>
      <c r="E2" s="102"/>
      <c r="F2" s="102"/>
      <c r="G2" s="103"/>
      <c r="H2" s="102"/>
      <c r="I2" s="101"/>
      <c r="J2" s="105"/>
      <c r="L2" s="64"/>
      <c r="M2" s="61" t="s">
        <v>123</v>
      </c>
    </row>
    <row r="3" spans="1:13" ht="20" x14ac:dyDescent="0.35">
      <c r="A3" s="100"/>
      <c r="B3" s="65" t="s">
        <v>124</v>
      </c>
      <c r="C3" s="111" t="s">
        <v>125</v>
      </c>
      <c r="D3" s="67" t="s">
        <v>137</v>
      </c>
      <c r="E3" s="67" t="s">
        <v>138</v>
      </c>
      <c r="F3" s="68" t="s">
        <v>126</v>
      </c>
      <c r="G3" s="66" t="s">
        <v>127</v>
      </c>
      <c r="H3" s="69" t="s">
        <v>128</v>
      </c>
      <c r="I3" s="70" t="s">
        <v>129</v>
      </c>
      <c r="J3" s="71" t="s">
        <v>130</v>
      </c>
      <c r="L3" s="72"/>
      <c r="M3" s="61" t="s">
        <v>131</v>
      </c>
    </row>
    <row r="4" spans="1:13" ht="19.75" customHeight="1" x14ac:dyDescent="0.35">
      <c r="A4" s="73" t="s">
        <v>114</v>
      </c>
      <c r="B4" s="74">
        <v>58</v>
      </c>
      <c r="C4" s="112">
        <v>89</v>
      </c>
      <c r="D4" s="61">
        <v>54</v>
      </c>
      <c r="E4" s="61">
        <v>57</v>
      </c>
      <c r="F4" s="75">
        <f t="shared" ref="F4:F38" si="0">(D4-E4)/E4</f>
        <v>-5.2631578947368418E-2</v>
      </c>
      <c r="G4" s="76">
        <v>59</v>
      </c>
      <c r="H4" s="61">
        <v>61</v>
      </c>
      <c r="I4" s="74">
        <v>63</v>
      </c>
      <c r="J4" s="77">
        <f t="shared" ref="J4:J38" si="1">(H4-C4)/C4</f>
        <v>-0.3146067415730337</v>
      </c>
      <c r="K4" s="78"/>
      <c r="L4" s="78"/>
    </row>
    <row r="5" spans="1:13" ht="19.75" customHeight="1" x14ac:dyDescent="0.35">
      <c r="A5" s="73" t="s">
        <v>27</v>
      </c>
      <c r="B5" s="74">
        <v>45</v>
      </c>
      <c r="C5" s="112">
        <v>57</v>
      </c>
      <c r="D5" s="61">
        <v>38</v>
      </c>
      <c r="E5" s="61">
        <v>44</v>
      </c>
      <c r="F5" s="75">
        <f t="shared" si="0"/>
        <v>-0.13636363636363635</v>
      </c>
      <c r="G5" s="76">
        <v>42</v>
      </c>
      <c r="H5" s="61">
        <v>43</v>
      </c>
      <c r="I5" s="74">
        <v>44</v>
      </c>
      <c r="J5" s="77">
        <f t="shared" si="1"/>
        <v>-0.24561403508771928</v>
      </c>
      <c r="K5" s="78"/>
      <c r="L5" s="78"/>
    </row>
    <row r="6" spans="1:13" ht="19.75" customHeight="1" x14ac:dyDescent="0.35">
      <c r="A6" s="73" t="s">
        <v>29</v>
      </c>
      <c r="B6" s="74">
        <v>306</v>
      </c>
      <c r="C6" s="112">
        <v>338</v>
      </c>
      <c r="D6" s="61">
        <v>188</v>
      </c>
      <c r="E6" s="61">
        <v>249</v>
      </c>
      <c r="F6" s="75">
        <f t="shared" si="0"/>
        <v>-0.24497991967871485</v>
      </c>
      <c r="G6" s="76">
        <v>242</v>
      </c>
      <c r="H6" s="79">
        <v>262</v>
      </c>
      <c r="I6" s="74">
        <v>284</v>
      </c>
      <c r="J6" s="77">
        <f t="shared" si="1"/>
        <v>-0.22485207100591717</v>
      </c>
      <c r="K6" s="78"/>
      <c r="L6" s="78"/>
    </row>
    <row r="7" spans="1:13" ht="19.75" customHeight="1" x14ac:dyDescent="0.35">
      <c r="A7" s="73" t="s">
        <v>31</v>
      </c>
      <c r="B7" s="74">
        <v>51</v>
      </c>
      <c r="C7" s="112">
        <v>91</v>
      </c>
      <c r="D7" s="61">
        <v>57</v>
      </c>
      <c r="E7" s="61">
        <v>48</v>
      </c>
      <c r="F7" s="75">
        <f t="shared" si="0"/>
        <v>0.1875</v>
      </c>
      <c r="G7" s="76">
        <v>46</v>
      </c>
      <c r="H7" s="80">
        <v>48</v>
      </c>
      <c r="I7" s="74">
        <v>50</v>
      </c>
      <c r="J7" s="77">
        <f t="shared" si="1"/>
        <v>-0.47252747252747251</v>
      </c>
      <c r="K7" s="78"/>
      <c r="L7" s="78"/>
    </row>
    <row r="8" spans="1:13" ht="19.75" customHeight="1" x14ac:dyDescent="0.35">
      <c r="A8" s="73" t="s">
        <v>32</v>
      </c>
      <c r="B8" s="74">
        <v>134</v>
      </c>
      <c r="C8" s="112">
        <v>128</v>
      </c>
      <c r="D8" s="61">
        <v>126</v>
      </c>
      <c r="E8" s="61">
        <v>137</v>
      </c>
      <c r="F8" s="75">
        <f t="shared" si="0"/>
        <v>-8.0291970802919707E-2</v>
      </c>
      <c r="G8" s="76">
        <v>127</v>
      </c>
      <c r="H8" s="61">
        <v>132</v>
      </c>
      <c r="I8" s="74">
        <v>137</v>
      </c>
      <c r="J8" s="77">
        <f t="shared" si="1"/>
        <v>3.125E-2</v>
      </c>
      <c r="K8" s="78"/>
      <c r="L8" s="78"/>
    </row>
    <row r="9" spans="1:13" ht="19.75" customHeight="1" x14ac:dyDescent="0.35">
      <c r="A9" s="73" t="s">
        <v>34</v>
      </c>
      <c r="B9" s="74">
        <v>79</v>
      </c>
      <c r="C9" s="112">
        <v>162</v>
      </c>
      <c r="D9" s="61">
        <v>44</v>
      </c>
      <c r="E9" s="61">
        <v>68</v>
      </c>
      <c r="F9" s="75">
        <f t="shared" si="0"/>
        <v>-0.35294117647058826</v>
      </c>
      <c r="G9" s="76">
        <v>57</v>
      </c>
      <c r="H9" s="61">
        <v>62</v>
      </c>
      <c r="I9" s="74">
        <v>68</v>
      </c>
      <c r="J9" s="77">
        <f t="shared" si="1"/>
        <v>-0.61728395061728392</v>
      </c>
      <c r="K9" s="78"/>
      <c r="L9" s="78"/>
    </row>
    <row r="10" spans="1:13" ht="19.75" customHeight="1" x14ac:dyDescent="0.35">
      <c r="A10" s="73" t="s">
        <v>35</v>
      </c>
      <c r="B10" s="74">
        <v>222</v>
      </c>
      <c r="C10" s="112">
        <v>175</v>
      </c>
      <c r="D10" s="61">
        <v>167</v>
      </c>
      <c r="E10" s="61">
        <v>225</v>
      </c>
      <c r="F10" s="75">
        <f t="shared" si="0"/>
        <v>-0.25777777777777777</v>
      </c>
      <c r="G10" s="76">
        <v>159</v>
      </c>
      <c r="H10" s="61">
        <v>166</v>
      </c>
      <c r="I10" s="74">
        <v>173</v>
      </c>
      <c r="J10" s="77">
        <f t="shared" si="1"/>
        <v>-5.1428571428571428E-2</v>
      </c>
      <c r="K10" s="78"/>
      <c r="L10" s="78"/>
    </row>
    <row r="11" spans="1:13" ht="19.75" customHeight="1" x14ac:dyDescent="0.35">
      <c r="A11" s="73" t="s">
        <v>38</v>
      </c>
      <c r="B11" s="74">
        <v>147</v>
      </c>
      <c r="C11" s="112">
        <v>161</v>
      </c>
      <c r="D11" s="61">
        <v>121</v>
      </c>
      <c r="E11" s="61">
        <v>121</v>
      </c>
      <c r="F11" s="75">
        <f t="shared" si="0"/>
        <v>0</v>
      </c>
      <c r="G11" s="76">
        <v>114</v>
      </c>
      <c r="H11" s="80">
        <v>119</v>
      </c>
      <c r="I11" s="74">
        <v>124</v>
      </c>
      <c r="J11" s="77">
        <f t="shared" si="1"/>
        <v>-0.2608695652173913</v>
      </c>
      <c r="K11" s="78"/>
      <c r="L11" s="78"/>
    </row>
    <row r="12" spans="1:13" ht="19.75" customHeight="1" x14ac:dyDescent="0.35">
      <c r="A12" s="73" t="s">
        <v>39</v>
      </c>
      <c r="B12" s="74">
        <v>84</v>
      </c>
      <c r="C12" s="112">
        <v>91</v>
      </c>
      <c r="D12" s="61">
        <v>88</v>
      </c>
      <c r="E12" s="61">
        <v>89</v>
      </c>
      <c r="F12" s="75">
        <f t="shared" si="0"/>
        <v>-1.1235955056179775E-2</v>
      </c>
      <c r="G12" s="76">
        <v>85</v>
      </c>
      <c r="H12" s="61">
        <v>88</v>
      </c>
      <c r="I12" s="74">
        <v>91</v>
      </c>
      <c r="J12" s="77">
        <f t="shared" si="1"/>
        <v>-3.2967032967032968E-2</v>
      </c>
      <c r="K12" s="78"/>
      <c r="L12" s="78"/>
    </row>
    <row r="13" spans="1:13" ht="19.75" customHeight="1" x14ac:dyDescent="0.35">
      <c r="A13" s="73" t="s">
        <v>40</v>
      </c>
      <c r="B13" s="74">
        <v>237</v>
      </c>
      <c r="C13" s="112">
        <v>289</v>
      </c>
      <c r="D13" s="61">
        <v>178</v>
      </c>
      <c r="E13" s="61">
        <v>226</v>
      </c>
      <c r="F13" s="75">
        <f t="shared" si="0"/>
        <v>-0.21238938053097345</v>
      </c>
      <c r="G13" s="76">
        <v>190</v>
      </c>
      <c r="H13" s="61">
        <v>197</v>
      </c>
      <c r="I13" s="74">
        <v>204</v>
      </c>
      <c r="J13" s="77">
        <f t="shared" si="1"/>
        <v>-0.31833910034602075</v>
      </c>
      <c r="K13" s="78"/>
      <c r="L13" s="78"/>
    </row>
    <row r="14" spans="1:13" ht="19.75" customHeight="1" x14ac:dyDescent="0.35">
      <c r="A14" s="73" t="s">
        <v>41</v>
      </c>
      <c r="B14" s="74">
        <v>56</v>
      </c>
      <c r="C14" s="112">
        <v>143</v>
      </c>
      <c r="D14" s="61">
        <v>47</v>
      </c>
      <c r="E14" s="61">
        <v>52</v>
      </c>
      <c r="F14" s="75">
        <f t="shared" si="0"/>
        <v>-9.6153846153846159E-2</v>
      </c>
      <c r="G14" s="76">
        <v>51</v>
      </c>
      <c r="H14" s="80">
        <v>54</v>
      </c>
      <c r="I14" s="74">
        <v>56</v>
      </c>
      <c r="J14" s="77">
        <f t="shared" si="1"/>
        <v>-0.6223776223776224</v>
      </c>
      <c r="K14" s="78"/>
      <c r="L14" s="78"/>
    </row>
    <row r="15" spans="1:13" ht="19.75" customHeight="1" x14ac:dyDescent="0.35">
      <c r="A15" s="73" t="s">
        <v>42</v>
      </c>
      <c r="B15" s="74">
        <v>86</v>
      </c>
      <c r="C15" s="112">
        <v>141</v>
      </c>
      <c r="D15" s="61">
        <v>93</v>
      </c>
      <c r="E15" s="61">
        <v>78</v>
      </c>
      <c r="F15" s="75">
        <f t="shared" si="0"/>
        <v>0.19230769230769232</v>
      </c>
      <c r="G15" s="76">
        <v>78</v>
      </c>
      <c r="H15" s="80">
        <v>80</v>
      </c>
      <c r="I15" s="74">
        <v>83</v>
      </c>
      <c r="J15" s="77">
        <f t="shared" si="1"/>
        <v>-0.43262411347517732</v>
      </c>
      <c r="K15" s="78"/>
      <c r="L15" s="78"/>
    </row>
    <row r="16" spans="1:13" ht="19.75" customHeight="1" x14ac:dyDescent="0.35">
      <c r="A16" s="73" t="s">
        <v>48</v>
      </c>
      <c r="B16" s="74">
        <v>61</v>
      </c>
      <c r="C16" s="112">
        <v>80</v>
      </c>
      <c r="D16" s="61">
        <v>51</v>
      </c>
      <c r="E16" s="61">
        <v>45</v>
      </c>
      <c r="F16" s="75">
        <f t="shared" si="0"/>
        <v>0.13333333333333333</v>
      </c>
      <c r="G16" s="76">
        <v>47</v>
      </c>
      <c r="H16" s="61">
        <v>48</v>
      </c>
      <c r="I16" s="74">
        <v>50</v>
      </c>
      <c r="J16" s="77">
        <f t="shared" si="1"/>
        <v>-0.4</v>
      </c>
      <c r="K16" s="78"/>
      <c r="L16" s="78"/>
    </row>
    <row r="17" spans="1:12" ht="19.75" customHeight="1" x14ac:dyDescent="0.35">
      <c r="A17" s="81" t="s">
        <v>132</v>
      </c>
      <c r="B17" s="82">
        <f>SUM(B4:B16)</f>
        <v>1566</v>
      </c>
      <c r="C17" s="113">
        <v>1945</v>
      </c>
      <c r="D17" s="83">
        <f>SUM(D4:D16)</f>
        <v>1252</v>
      </c>
      <c r="E17" s="83">
        <v>1439</v>
      </c>
      <c r="F17" s="84">
        <f t="shared" si="0"/>
        <v>-0.12995135510771369</v>
      </c>
      <c r="G17" s="83">
        <f>SUM(G4:G16)</f>
        <v>1297</v>
      </c>
      <c r="H17" s="83">
        <f>SUM(H4:H16)</f>
        <v>1360</v>
      </c>
      <c r="I17" s="82">
        <f>SUM(I4:I16)</f>
        <v>1427</v>
      </c>
      <c r="J17" s="85">
        <f t="shared" si="1"/>
        <v>-0.30077120822622105</v>
      </c>
      <c r="K17" s="78"/>
      <c r="L17" s="78"/>
    </row>
    <row r="18" spans="1:12" ht="19.75" customHeight="1" x14ac:dyDescent="0.35">
      <c r="A18" s="73" t="s">
        <v>51</v>
      </c>
      <c r="B18" s="74">
        <v>157</v>
      </c>
      <c r="C18" s="114">
        <v>343</v>
      </c>
      <c r="D18" s="109">
        <v>144</v>
      </c>
      <c r="E18" s="86">
        <v>107</v>
      </c>
      <c r="F18" s="87">
        <f t="shared" si="0"/>
        <v>0.34579439252336447</v>
      </c>
      <c r="G18" s="76">
        <v>218</v>
      </c>
      <c r="H18" s="61">
        <v>225</v>
      </c>
      <c r="I18" s="74">
        <v>233</v>
      </c>
      <c r="J18" s="77">
        <f t="shared" si="1"/>
        <v>-0.34402332361516036</v>
      </c>
      <c r="K18" s="88"/>
      <c r="L18" s="78"/>
    </row>
    <row r="19" spans="1:12" ht="19.75" customHeight="1" x14ac:dyDescent="0.35">
      <c r="A19" s="73" t="s">
        <v>133</v>
      </c>
      <c r="B19" s="74">
        <v>92</v>
      </c>
      <c r="C19" s="114">
        <v>165</v>
      </c>
      <c r="D19" s="109">
        <v>59</v>
      </c>
      <c r="E19" s="86">
        <v>79</v>
      </c>
      <c r="F19" s="87">
        <f t="shared" si="0"/>
        <v>-0.25316455696202533</v>
      </c>
      <c r="G19" s="76">
        <v>99</v>
      </c>
      <c r="H19" s="79">
        <v>111</v>
      </c>
      <c r="I19" s="74">
        <v>124</v>
      </c>
      <c r="J19" s="89">
        <f t="shared" si="1"/>
        <v>-0.32727272727272727</v>
      </c>
      <c r="K19" s="88"/>
      <c r="L19" s="78"/>
    </row>
    <row r="20" spans="1:12" ht="19.75" customHeight="1" x14ac:dyDescent="0.35">
      <c r="A20" s="73" t="s">
        <v>54</v>
      </c>
      <c r="B20" s="74">
        <v>46</v>
      </c>
      <c r="C20" s="114">
        <v>100</v>
      </c>
      <c r="D20" s="109">
        <v>59</v>
      </c>
      <c r="E20" s="86">
        <v>48</v>
      </c>
      <c r="F20" s="87">
        <f t="shared" si="0"/>
        <v>0.22916666666666666</v>
      </c>
      <c r="G20" s="76">
        <v>65</v>
      </c>
      <c r="H20" s="61">
        <v>68</v>
      </c>
      <c r="I20" s="74">
        <v>71</v>
      </c>
      <c r="J20" s="77">
        <f t="shared" si="1"/>
        <v>-0.32</v>
      </c>
      <c r="K20" s="88"/>
      <c r="L20" s="78"/>
    </row>
    <row r="21" spans="1:12" ht="19.75" customHeight="1" x14ac:dyDescent="0.35">
      <c r="A21" s="73" t="s">
        <v>55</v>
      </c>
      <c r="B21" s="74">
        <v>22</v>
      </c>
      <c r="C21" s="114">
        <v>59</v>
      </c>
      <c r="D21" s="109">
        <v>36</v>
      </c>
      <c r="E21" s="86">
        <v>21</v>
      </c>
      <c r="F21" s="87">
        <f t="shared" si="0"/>
        <v>0.7142857142857143</v>
      </c>
      <c r="G21" s="76">
        <v>40</v>
      </c>
      <c r="H21" s="61">
        <v>41</v>
      </c>
      <c r="I21" s="74">
        <v>42</v>
      </c>
      <c r="J21" s="77">
        <f t="shared" si="1"/>
        <v>-0.30508474576271188</v>
      </c>
      <c r="K21" s="88"/>
      <c r="L21" s="78"/>
    </row>
    <row r="22" spans="1:12" ht="19.75" customHeight="1" x14ac:dyDescent="0.35">
      <c r="A22" s="73" t="s">
        <v>56</v>
      </c>
      <c r="B22" s="74">
        <v>20</v>
      </c>
      <c r="C22" s="114">
        <v>43</v>
      </c>
      <c r="D22" s="109">
        <v>22</v>
      </c>
      <c r="E22" s="86">
        <v>16</v>
      </c>
      <c r="F22" s="87">
        <f t="shared" si="0"/>
        <v>0.375</v>
      </c>
      <c r="G22" s="76">
        <v>33</v>
      </c>
      <c r="H22" s="61">
        <v>34</v>
      </c>
      <c r="I22" s="74">
        <v>35</v>
      </c>
      <c r="J22" s="77">
        <f t="shared" si="1"/>
        <v>-0.20930232558139536</v>
      </c>
      <c r="K22" s="88"/>
      <c r="L22" s="78"/>
    </row>
    <row r="23" spans="1:12" ht="19.75" customHeight="1" x14ac:dyDescent="0.35">
      <c r="A23" s="73" t="s">
        <v>57</v>
      </c>
      <c r="B23" s="74">
        <v>38</v>
      </c>
      <c r="C23" s="114">
        <v>74</v>
      </c>
      <c r="D23" s="109">
        <v>44</v>
      </c>
      <c r="E23" s="86">
        <v>40</v>
      </c>
      <c r="F23" s="87">
        <f t="shared" si="0"/>
        <v>0.1</v>
      </c>
      <c r="G23" s="76">
        <v>46</v>
      </c>
      <c r="H23" s="61">
        <v>49</v>
      </c>
      <c r="I23" s="74">
        <v>53</v>
      </c>
      <c r="J23" s="77">
        <f t="shared" si="1"/>
        <v>-0.33783783783783783</v>
      </c>
      <c r="K23" s="88"/>
      <c r="L23" s="78"/>
    </row>
    <row r="24" spans="1:12" ht="19.75" customHeight="1" x14ac:dyDescent="0.35">
      <c r="A24" s="73" t="s">
        <v>62</v>
      </c>
      <c r="B24" s="74">
        <v>198</v>
      </c>
      <c r="C24" s="114">
        <v>402</v>
      </c>
      <c r="D24" s="109">
        <v>134</v>
      </c>
      <c r="E24" s="86">
        <v>174</v>
      </c>
      <c r="F24" s="87">
        <f t="shared" si="0"/>
        <v>-0.22988505747126436</v>
      </c>
      <c r="G24" s="76">
        <v>158</v>
      </c>
      <c r="H24" s="61">
        <v>178</v>
      </c>
      <c r="I24" s="74">
        <v>201</v>
      </c>
      <c r="J24" s="77">
        <f t="shared" si="1"/>
        <v>-0.55721393034825872</v>
      </c>
      <c r="K24" s="88"/>
      <c r="L24" s="78"/>
    </row>
    <row r="25" spans="1:12" ht="19.75" customHeight="1" x14ac:dyDescent="0.35">
      <c r="A25" s="73" t="s">
        <v>63</v>
      </c>
      <c r="B25" s="74">
        <v>16</v>
      </c>
      <c r="C25" s="114">
        <v>52</v>
      </c>
      <c r="D25" s="109">
        <v>24</v>
      </c>
      <c r="E25" s="86">
        <v>13</v>
      </c>
      <c r="F25" s="87">
        <f t="shared" si="0"/>
        <v>0.84615384615384615</v>
      </c>
      <c r="G25" s="76">
        <v>23</v>
      </c>
      <c r="H25" s="61">
        <v>25</v>
      </c>
      <c r="I25" s="74">
        <v>27</v>
      </c>
      <c r="J25" s="77">
        <f t="shared" si="1"/>
        <v>-0.51923076923076927</v>
      </c>
      <c r="K25" s="88"/>
      <c r="L25" s="78"/>
    </row>
    <row r="26" spans="1:12" ht="19.75" customHeight="1" x14ac:dyDescent="0.35">
      <c r="A26" s="73" t="s">
        <v>64</v>
      </c>
      <c r="B26" s="74">
        <v>41</v>
      </c>
      <c r="C26" s="114">
        <v>78</v>
      </c>
      <c r="D26" s="109">
        <v>50</v>
      </c>
      <c r="E26" s="86">
        <v>30</v>
      </c>
      <c r="F26" s="87">
        <f t="shared" si="0"/>
        <v>0.66666666666666663</v>
      </c>
      <c r="G26" s="76">
        <v>60</v>
      </c>
      <c r="H26" s="61">
        <v>63</v>
      </c>
      <c r="I26" s="74">
        <v>65</v>
      </c>
      <c r="J26" s="77">
        <f t="shared" si="1"/>
        <v>-0.19230769230769232</v>
      </c>
      <c r="K26" s="88"/>
      <c r="L26" s="78"/>
    </row>
    <row r="27" spans="1:12" ht="19.75" customHeight="1" x14ac:dyDescent="0.35">
      <c r="A27" s="73" t="s">
        <v>65</v>
      </c>
      <c r="B27" s="74">
        <v>48</v>
      </c>
      <c r="C27" s="114">
        <v>99</v>
      </c>
      <c r="D27" s="109">
        <v>49</v>
      </c>
      <c r="E27" s="86">
        <v>39</v>
      </c>
      <c r="F27" s="87">
        <f t="shared" si="0"/>
        <v>0.25641025641025639</v>
      </c>
      <c r="G27" s="76">
        <v>68</v>
      </c>
      <c r="H27" s="61">
        <v>70</v>
      </c>
      <c r="I27" s="74">
        <v>71</v>
      </c>
      <c r="J27" s="77">
        <f t="shared" si="1"/>
        <v>-0.29292929292929293</v>
      </c>
      <c r="K27" s="88"/>
      <c r="L27" s="78"/>
    </row>
    <row r="28" spans="1:12" ht="19.75" customHeight="1" x14ac:dyDescent="0.35">
      <c r="A28" s="73" t="s">
        <v>66</v>
      </c>
      <c r="B28" s="74">
        <v>31</v>
      </c>
      <c r="C28" s="114">
        <v>53</v>
      </c>
      <c r="D28" s="109">
        <v>26</v>
      </c>
      <c r="E28" s="86">
        <v>29</v>
      </c>
      <c r="F28" s="87">
        <f t="shared" si="0"/>
        <v>-0.10344827586206896</v>
      </c>
      <c r="G28" s="76">
        <v>37</v>
      </c>
      <c r="H28" s="61">
        <v>38</v>
      </c>
      <c r="I28" s="74">
        <v>40</v>
      </c>
      <c r="J28" s="77">
        <f t="shared" si="1"/>
        <v>-0.28301886792452829</v>
      </c>
      <c r="K28" s="88"/>
      <c r="L28" s="78"/>
    </row>
    <row r="29" spans="1:12" ht="19.75" customHeight="1" x14ac:dyDescent="0.35">
      <c r="A29" s="73" t="s">
        <v>67</v>
      </c>
      <c r="B29" s="74">
        <v>145</v>
      </c>
      <c r="C29" s="114">
        <v>210</v>
      </c>
      <c r="D29" s="109">
        <v>134</v>
      </c>
      <c r="E29" s="86">
        <v>129</v>
      </c>
      <c r="F29" s="87">
        <f t="shared" si="0"/>
        <v>3.875968992248062E-2</v>
      </c>
      <c r="G29" s="76">
        <v>130</v>
      </c>
      <c r="H29" s="80">
        <v>135</v>
      </c>
      <c r="I29" s="74">
        <v>140</v>
      </c>
      <c r="J29" s="77">
        <f t="shared" si="1"/>
        <v>-0.35714285714285715</v>
      </c>
      <c r="K29" s="88"/>
      <c r="L29" s="78"/>
    </row>
    <row r="30" spans="1:12" ht="19.75" customHeight="1" x14ac:dyDescent="0.35">
      <c r="A30" s="73" t="s">
        <v>68</v>
      </c>
      <c r="B30" s="74">
        <v>31</v>
      </c>
      <c r="C30" s="114">
        <v>64</v>
      </c>
      <c r="D30" s="109">
        <v>29</v>
      </c>
      <c r="E30" s="86">
        <v>25</v>
      </c>
      <c r="F30" s="87">
        <f t="shared" si="0"/>
        <v>0.16</v>
      </c>
      <c r="G30" s="76">
        <v>50</v>
      </c>
      <c r="H30" s="61">
        <v>52</v>
      </c>
      <c r="I30" s="74">
        <v>54</v>
      </c>
      <c r="J30" s="89">
        <f t="shared" si="1"/>
        <v>-0.1875</v>
      </c>
      <c r="K30" s="88"/>
      <c r="L30" s="78"/>
    </row>
    <row r="31" spans="1:12" ht="19.75" customHeight="1" x14ac:dyDescent="0.35">
      <c r="A31" s="73" t="s">
        <v>69</v>
      </c>
      <c r="B31" s="74">
        <v>178</v>
      </c>
      <c r="C31" s="114">
        <v>247</v>
      </c>
      <c r="D31" s="109">
        <v>175</v>
      </c>
      <c r="E31" s="86">
        <v>159</v>
      </c>
      <c r="F31" s="87">
        <f t="shared" si="0"/>
        <v>0.10062893081761007</v>
      </c>
      <c r="G31" s="76">
        <v>206</v>
      </c>
      <c r="H31" s="61">
        <v>212</v>
      </c>
      <c r="I31" s="74">
        <v>217</v>
      </c>
      <c r="J31" s="77">
        <f t="shared" si="1"/>
        <v>-0.1417004048582996</v>
      </c>
      <c r="K31" s="88"/>
      <c r="L31" s="78"/>
    </row>
    <row r="32" spans="1:12" ht="19.75" customHeight="1" x14ac:dyDescent="0.35">
      <c r="A32" s="73" t="s">
        <v>70</v>
      </c>
      <c r="B32" s="74">
        <v>37</v>
      </c>
      <c r="C32" s="114">
        <v>43</v>
      </c>
      <c r="D32" s="109">
        <v>25</v>
      </c>
      <c r="E32" s="86">
        <v>31</v>
      </c>
      <c r="F32" s="87">
        <f t="shared" si="0"/>
        <v>-0.19354838709677419</v>
      </c>
      <c r="G32" s="76">
        <v>27</v>
      </c>
      <c r="H32" s="61">
        <v>27</v>
      </c>
      <c r="I32" s="74">
        <v>28</v>
      </c>
      <c r="J32" s="77">
        <f t="shared" si="1"/>
        <v>-0.37209302325581395</v>
      </c>
      <c r="K32" s="88"/>
      <c r="L32" s="78"/>
    </row>
    <row r="33" spans="1:12" ht="19.75" customHeight="1" x14ac:dyDescent="0.35">
      <c r="A33" s="73" t="s">
        <v>71</v>
      </c>
      <c r="B33" s="74">
        <v>51</v>
      </c>
      <c r="C33" s="114">
        <v>76</v>
      </c>
      <c r="D33" s="109">
        <v>33</v>
      </c>
      <c r="E33" s="86">
        <v>43</v>
      </c>
      <c r="F33" s="87">
        <f t="shared" si="0"/>
        <v>-0.23255813953488372</v>
      </c>
      <c r="G33" s="76">
        <v>63</v>
      </c>
      <c r="H33" s="79">
        <v>65</v>
      </c>
      <c r="I33" s="74">
        <v>67</v>
      </c>
      <c r="J33" s="77">
        <f t="shared" si="1"/>
        <v>-0.14473684210526316</v>
      </c>
      <c r="K33" s="88"/>
      <c r="L33" s="78"/>
    </row>
    <row r="34" spans="1:12" ht="19.75" customHeight="1" x14ac:dyDescent="0.35">
      <c r="A34" s="73" t="s">
        <v>134</v>
      </c>
      <c r="B34" s="74">
        <v>94</v>
      </c>
      <c r="C34" s="114">
        <v>134</v>
      </c>
      <c r="D34" s="109">
        <v>77</v>
      </c>
      <c r="E34" s="86">
        <v>89</v>
      </c>
      <c r="F34" s="87">
        <f t="shared" si="0"/>
        <v>-0.1348314606741573</v>
      </c>
      <c r="G34" s="76">
        <v>115</v>
      </c>
      <c r="H34" s="79">
        <v>119</v>
      </c>
      <c r="I34" s="74">
        <v>123</v>
      </c>
      <c r="J34" s="89">
        <f t="shared" si="1"/>
        <v>-0.11194029850746269</v>
      </c>
      <c r="K34" s="88"/>
      <c r="L34" s="78"/>
    </row>
    <row r="35" spans="1:12" ht="19.75" customHeight="1" x14ac:dyDescent="0.35">
      <c r="A35" s="73" t="s">
        <v>73</v>
      </c>
      <c r="B35" s="74">
        <v>14</v>
      </c>
      <c r="C35" s="114">
        <v>27</v>
      </c>
      <c r="D35" s="109">
        <v>10</v>
      </c>
      <c r="E35" s="86">
        <v>9</v>
      </c>
      <c r="F35" s="87">
        <f t="shared" si="0"/>
        <v>0.1111111111111111</v>
      </c>
      <c r="G35" s="76">
        <v>16</v>
      </c>
      <c r="H35" s="61">
        <v>16</v>
      </c>
      <c r="I35" s="74">
        <v>17</v>
      </c>
      <c r="J35" s="77">
        <f t="shared" si="1"/>
        <v>-0.40740740740740738</v>
      </c>
      <c r="K35" s="88"/>
      <c r="L35" s="78"/>
    </row>
    <row r="36" spans="1:12" ht="19.75" customHeight="1" x14ac:dyDescent="0.35">
      <c r="A36" s="73" t="s">
        <v>74</v>
      </c>
      <c r="B36" s="74">
        <v>60</v>
      </c>
      <c r="C36" s="114">
        <v>82</v>
      </c>
      <c r="D36" s="109">
        <v>49</v>
      </c>
      <c r="E36" s="86">
        <v>50</v>
      </c>
      <c r="F36" s="87">
        <f t="shared" si="0"/>
        <v>-0.02</v>
      </c>
      <c r="G36" s="90">
        <v>60</v>
      </c>
      <c r="H36" s="91">
        <v>60</v>
      </c>
      <c r="I36" s="92">
        <v>60</v>
      </c>
      <c r="J36" s="77">
        <f t="shared" si="1"/>
        <v>-0.26829268292682928</v>
      </c>
      <c r="K36" s="88"/>
      <c r="L36" s="78"/>
    </row>
    <row r="37" spans="1:12" ht="19.75" customHeight="1" x14ac:dyDescent="0.35">
      <c r="A37" s="73" t="s">
        <v>78</v>
      </c>
      <c r="B37" s="74">
        <v>29</v>
      </c>
      <c r="C37" s="114">
        <v>29</v>
      </c>
      <c r="D37" s="109">
        <v>14</v>
      </c>
      <c r="E37" s="86">
        <v>30</v>
      </c>
      <c r="F37" s="87">
        <f t="shared" si="0"/>
        <v>-0.53333333333333333</v>
      </c>
      <c r="G37" s="76">
        <v>26</v>
      </c>
      <c r="H37" s="79">
        <v>28</v>
      </c>
      <c r="I37" s="74">
        <v>30</v>
      </c>
      <c r="J37" s="77">
        <f t="shared" si="1"/>
        <v>-3.4482758620689655E-2</v>
      </c>
      <c r="K37" s="88"/>
      <c r="L37" s="78"/>
    </row>
    <row r="38" spans="1:12" ht="19.75" customHeight="1" x14ac:dyDescent="0.35">
      <c r="A38" s="81" t="s">
        <v>79</v>
      </c>
      <c r="B38" s="93">
        <f>SUM(B18:B37)</f>
        <v>1348</v>
      </c>
      <c r="C38" s="115">
        <v>2380</v>
      </c>
      <c r="D38" s="94">
        <f>SUM(D18:D37)</f>
        <v>1193</v>
      </c>
      <c r="E38" s="94">
        <f>SUM(E18:E37)</f>
        <v>1161</v>
      </c>
      <c r="F38" s="95">
        <f t="shared" si="0"/>
        <v>2.756244616709733E-2</v>
      </c>
      <c r="G38" s="96">
        <f>SUM(G18:G37)</f>
        <v>1540</v>
      </c>
      <c r="H38" s="96">
        <f>SUM(H18:H37)</f>
        <v>1616</v>
      </c>
      <c r="I38" s="93">
        <f>SUM(I18:I37)</f>
        <v>1698</v>
      </c>
      <c r="J38" s="85">
        <f t="shared" si="1"/>
        <v>-0.32100840336134456</v>
      </c>
      <c r="K38" s="78"/>
      <c r="L38" s="78"/>
    </row>
    <row r="42" spans="1:12" x14ac:dyDescent="0.35">
      <c r="F42" s="97"/>
    </row>
  </sheetData>
  <mergeCells count="6">
    <mergeCell ref="J1:J2"/>
    <mergeCell ref="A1:A3"/>
    <mergeCell ref="B1:B2"/>
    <mergeCell ref="C1:C2"/>
    <mergeCell ref="D1:F2"/>
    <mergeCell ref="G1:I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8c4046-da43-471a-83b0-bc5566b3a071" xsi:nil="true"/>
    <lcf76f155ced4ddcb4097134ff3c332f xmlns="3e3037f1-7161-4bc0-842b-a4fdad54800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4" ma:contentTypeDescription="Create a new document." ma:contentTypeScope="" ma:versionID="50e6720a9ac69a2f16697baa9155d058">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4d7cdc5b757e04823a6527b97d5ba37" ns2:_="" ns3:_="">
    <xsd:import namespace="3e3037f1-7161-4bc0-842b-a4fdad54800f"/>
    <xsd:import namespace="448c4046-da43-471a-83b0-bc5566b3a0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92dae45-7cae-4193-b8d2-27a634558cf6}"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5EA7F8-68FC-4A3E-A9AE-97AF08330745}">
  <ds:schemaRefs>
    <ds:schemaRef ds:uri="http://schemas.microsoft.com/office/2006/metadata/properties"/>
    <ds:schemaRef ds:uri="http://schemas.microsoft.com/office/infopath/2007/PartnerControls"/>
    <ds:schemaRef ds:uri="448c4046-da43-471a-83b0-bc5566b3a071"/>
    <ds:schemaRef ds:uri="3e3037f1-7161-4bc0-842b-a4fdad54800f"/>
  </ds:schemaRefs>
</ds:datastoreItem>
</file>

<file path=customXml/itemProps2.xml><?xml version="1.0" encoding="utf-8"?>
<ds:datastoreItem xmlns:ds="http://schemas.openxmlformats.org/officeDocument/2006/customXml" ds:itemID="{7E3B5375-E077-4FA0-A299-C6F067E2953B}">
  <ds:schemaRefs>
    <ds:schemaRef ds:uri="http://schemas.microsoft.com/sharepoint/v3/contenttype/forms"/>
  </ds:schemaRefs>
</ds:datastoreItem>
</file>

<file path=customXml/itemProps3.xml><?xml version="1.0" encoding="utf-8"?>
<ds:datastoreItem xmlns:ds="http://schemas.openxmlformats.org/officeDocument/2006/customXml" ds:itemID="{6F8740CF-D6E6-4B38-9F14-7BC1601FB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3037f1-7161-4bc0-842b-a4fdad54800f"/>
    <ds:schemaRef ds:uri="448c4046-da43-471a-83b0-bc5566b3a0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Vergelijking o.b.v. peildatum</vt:lpstr>
      <vt:lpstr>Herkomst &amp; Toelatingscategorie</vt:lpstr>
      <vt:lpstr>Instroomprognoses obv week 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Mulder, S.M.M.M. (Sarah)</dc:creator>
  <cp:lastModifiedBy>Bouma, J.M.C. (Joep)</cp:lastModifiedBy>
  <dcterms:created xsi:type="dcterms:W3CDTF">2024-08-22T13:30:38Z</dcterms:created>
  <dcterms:modified xsi:type="dcterms:W3CDTF">2024-08-22T13:42:07Z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0x0101001AD886E946FE0B488C49D294AB166BA2</vt:lpwstr>
  </property>
</Properties>
</file>